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93" i="1"/>
  <c r="K93"/>
  <c r="J93"/>
  <c r="K92"/>
  <c r="K91"/>
  <c r="L90"/>
  <c r="K90"/>
  <c r="J90"/>
  <c r="K89"/>
  <c r="K88"/>
  <c r="L87"/>
  <c r="K87"/>
  <c r="J87"/>
  <c r="K86"/>
  <c r="L85"/>
  <c r="K85"/>
  <c r="J85"/>
  <c r="K84"/>
  <c r="K83"/>
  <c r="L82"/>
  <c r="K82"/>
  <c r="J82"/>
  <c r="K81"/>
  <c r="L80"/>
  <c r="K80"/>
  <c r="J80"/>
  <c r="K79"/>
  <c r="K78"/>
  <c r="L77"/>
  <c r="K77"/>
  <c r="J77"/>
  <c r="K76"/>
  <c r="K75"/>
  <c r="K74"/>
  <c r="K73"/>
  <c r="L72"/>
  <c r="K72"/>
  <c r="J72"/>
  <c r="K71"/>
  <c r="L70"/>
  <c r="K70"/>
  <c r="J70"/>
  <c r="K69"/>
  <c r="K68"/>
  <c r="L67"/>
  <c r="K67"/>
  <c r="J67"/>
  <c r="K66"/>
  <c r="K65"/>
  <c r="L64"/>
  <c r="K64"/>
  <c r="J64"/>
  <c r="K63"/>
  <c r="K62"/>
  <c r="L61"/>
  <c r="K61"/>
  <c r="J61"/>
  <c r="K60"/>
  <c r="K59"/>
  <c r="K58"/>
  <c r="L57"/>
  <c r="K57"/>
  <c r="J57"/>
  <c r="K56"/>
  <c r="K55"/>
  <c r="L54"/>
  <c r="K54"/>
  <c r="J54"/>
  <c r="K53"/>
  <c r="L52"/>
  <c r="K52"/>
  <c r="J52"/>
  <c r="K51"/>
  <c r="K50"/>
  <c r="K49"/>
  <c r="K48"/>
  <c r="K47"/>
  <c r="L46"/>
  <c r="K46"/>
  <c r="J46"/>
  <c r="K45"/>
  <c r="L44"/>
  <c r="K44"/>
  <c r="J44"/>
  <c r="K43"/>
  <c r="K42"/>
  <c r="L41"/>
  <c r="K41"/>
  <c r="J41"/>
  <c r="K40"/>
  <c r="K39"/>
  <c r="L38"/>
  <c r="K38"/>
  <c r="J38"/>
  <c r="K37"/>
  <c r="K36"/>
  <c r="L35"/>
  <c r="K35"/>
  <c r="J35"/>
  <c r="L34"/>
  <c r="K34"/>
  <c r="J34"/>
  <c r="L33"/>
  <c r="K33"/>
  <c r="J33"/>
  <c r="K32"/>
  <c r="K31"/>
  <c r="K30"/>
  <c r="K29"/>
  <c r="L28"/>
  <c r="K28"/>
  <c r="J28"/>
  <c r="K27"/>
  <c r="L26"/>
  <c r="K26"/>
  <c r="J26"/>
  <c r="K25"/>
  <c r="L24"/>
  <c r="K24"/>
  <c r="J24"/>
  <c r="K23"/>
  <c r="L22"/>
  <c r="K22"/>
  <c r="J22"/>
  <c r="K21"/>
  <c r="K20"/>
  <c r="K19"/>
  <c r="K18"/>
  <c r="K17"/>
  <c r="L377"/>
  <c r="K377"/>
  <c r="J377"/>
  <c r="K376"/>
  <c r="K375"/>
  <c r="K374"/>
  <c r="K373"/>
  <c r="K372"/>
  <c r="L371"/>
  <c r="K371"/>
  <c r="J371"/>
  <c r="K370"/>
  <c r="K369"/>
  <c r="K368"/>
  <c r="K367"/>
  <c r="K366"/>
  <c r="K365"/>
  <c r="K364"/>
  <c r="L363"/>
  <c r="K363"/>
  <c r="J363"/>
  <c r="K362"/>
  <c r="K361"/>
  <c r="K360"/>
  <c r="K359"/>
  <c r="K358"/>
  <c r="K357"/>
  <c r="L356"/>
  <c r="K356"/>
  <c r="J356"/>
  <c r="K355"/>
  <c r="K354"/>
  <c r="K353"/>
  <c r="K352"/>
  <c r="K351"/>
  <c r="K350"/>
  <c r="K349"/>
  <c r="L348"/>
  <c r="K348"/>
  <c r="J348"/>
  <c r="K347"/>
  <c r="K346"/>
  <c r="K345"/>
  <c r="K344"/>
  <c r="K343"/>
  <c r="K342"/>
  <c r="K341"/>
  <c r="L340"/>
  <c r="K340"/>
  <c r="J340"/>
  <c r="K339"/>
  <c r="K338"/>
  <c r="K337"/>
  <c r="L336"/>
  <c r="K336"/>
  <c r="J336"/>
  <c r="K335"/>
  <c r="K334"/>
  <c r="K333"/>
  <c r="L332"/>
  <c r="K332"/>
  <c r="J332"/>
  <c r="K331"/>
  <c r="K330"/>
  <c r="K329"/>
  <c r="K328"/>
  <c r="L327"/>
  <c r="K327"/>
  <c r="J327"/>
  <c r="K326"/>
  <c r="K325"/>
  <c r="K324"/>
  <c r="L323"/>
  <c r="K323"/>
  <c r="J323"/>
  <c r="K322"/>
  <c r="K321"/>
  <c r="K320"/>
  <c r="K319"/>
  <c r="L318"/>
  <c r="K318"/>
  <c r="J318"/>
  <c r="K317"/>
  <c r="K316"/>
  <c r="K315"/>
  <c r="K314"/>
  <c r="L313"/>
  <c r="K313"/>
  <c r="J313"/>
  <c r="K312"/>
  <c r="K311"/>
  <c r="K310"/>
  <c r="K309"/>
  <c r="L308"/>
  <c r="K308"/>
  <c r="J308"/>
  <c r="K307"/>
  <c r="K306"/>
  <c r="K305"/>
  <c r="K304"/>
  <c r="K303"/>
  <c r="L302"/>
  <c r="K302"/>
  <c r="J302"/>
  <c r="K301"/>
  <c r="K300"/>
  <c r="L299"/>
  <c r="K299"/>
  <c r="J299"/>
  <c r="K298"/>
  <c r="K297"/>
  <c r="K296"/>
  <c r="K295"/>
  <c r="L294"/>
  <c r="K294"/>
  <c r="J294"/>
  <c r="K293"/>
  <c r="K292"/>
  <c r="K291"/>
  <c r="K290"/>
  <c r="K289"/>
  <c r="K288"/>
  <c r="L287"/>
  <c r="K287"/>
  <c r="J287"/>
  <c r="K286"/>
  <c r="K285"/>
  <c r="K284"/>
  <c r="K283"/>
  <c r="L282"/>
  <c r="K282"/>
  <c r="J282"/>
  <c r="K281"/>
  <c r="K280"/>
  <c r="L279"/>
  <c r="K279"/>
  <c r="J279"/>
  <c r="K278"/>
  <c r="K277"/>
  <c r="K276"/>
  <c r="K275"/>
  <c r="L274"/>
  <c r="K274"/>
  <c r="J274"/>
  <c r="K273"/>
  <c r="K272"/>
  <c r="K271"/>
  <c r="L270"/>
  <c r="K270"/>
  <c r="J270"/>
  <c r="K269"/>
  <c r="K268"/>
  <c r="K267"/>
  <c r="L266"/>
  <c r="K266"/>
  <c r="J266"/>
  <c r="K265"/>
  <c r="K264"/>
  <c r="K263"/>
  <c r="K262"/>
  <c r="L261"/>
  <c r="K261"/>
  <c r="J261"/>
  <c r="K260"/>
  <c r="K259"/>
  <c r="K258"/>
  <c r="K257"/>
  <c r="K256"/>
  <c r="K255"/>
  <c r="L254"/>
  <c r="K254"/>
  <c r="J254"/>
  <c r="K253"/>
  <c r="K252"/>
  <c r="K251"/>
  <c r="K250"/>
  <c r="L249"/>
  <c r="K249"/>
  <c r="J249"/>
  <c r="K248"/>
  <c r="K247"/>
  <c r="K246"/>
  <c r="K245"/>
  <c r="L244"/>
  <c r="K244"/>
  <c r="J244"/>
  <c r="L243"/>
  <c r="K243"/>
  <c r="J243"/>
  <c r="K242"/>
  <c r="K241"/>
  <c r="K240"/>
  <c r="K239"/>
  <c r="K238"/>
  <c r="L237"/>
  <c r="K237"/>
  <c r="J237"/>
  <c r="K236"/>
  <c r="K235"/>
  <c r="K234"/>
  <c r="K233"/>
  <c r="K232"/>
  <c r="K231"/>
  <c r="K230"/>
  <c r="L229"/>
  <c r="K229"/>
  <c r="J229"/>
  <c r="K228"/>
  <c r="K227"/>
  <c r="K226"/>
  <c r="K225"/>
  <c r="K224"/>
  <c r="L223"/>
  <c r="K223"/>
  <c r="J223"/>
  <c r="K222"/>
  <c r="K221"/>
  <c r="K220"/>
  <c r="L219"/>
  <c r="K219"/>
  <c r="J219"/>
  <c r="K218"/>
  <c r="K217"/>
  <c r="K216"/>
  <c r="K215"/>
  <c r="L214"/>
  <c r="K214"/>
  <c r="J214"/>
  <c r="K213"/>
  <c r="K212"/>
  <c r="K211"/>
  <c r="L210"/>
  <c r="K210"/>
  <c r="J210"/>
  <c r="K209"/>
  <c r="K208"/>
  <c r="K207"/>
  <c r="L206"/>
  <c r="K206"/>
  <c r="J206"/>
  <c r="K205"/>
  <c r="K204"/>
  <c r="K203"/>
  <c r="K202"/>
  <c r="K201"/>
  <c r="K200"/>
  <c r="K199"/>
  <c r="K198"/>
  <c r="L197"/>
  <c r="K197"/>
  <c r="J197"/>
  <c r="K196"/>
  <c r="K195"/>
  <c r="K194"/>
  <c r="K193"/>
  <c r="K192"/>
  <c r="K191"/>
  <c r="K190"/>
  <c r="K189"/>
  <c r="L188"/>
  <c r="K188"/>
  <c r="J188"/>
  <c r="K187"/>
  <c r="K186"/>
  <c r="L185"/>
  <c r="K185"/>
  <c r="J185"/>
  <c r="L184"/>
  <c r="K184"/>
  <c r="J184"/>
  <c r="L183"/>
  <c r="K183"/>
  <c r="J183"/>
  <c r="K182"/>
  <c r="K181"/>
  <c r="K180"/>
  <c r="K179"/>
  <c r="K178"/>
  <c r="L177"/>
  <c r="K177"/>
  <c r="J177"/>
  <c r="K176"/>
  <c r="L175"/>
  <c r="K175"/>
  <c r="J175"/>
  <c r="K174"/>
  <c r="K173"/>
  <c r="L172"/>
  <c r="K172"/>
  <c r="J172"/>
  <c r="K171"/>
  <c r="K170"/>
  <c r="K169"/>
  <c r="L168"/>
  <c r="K168"/>
  <c r="J168"/>
  <c r="K167"/>
  <c r="K166"/>
  <c r="K165"/>
  <c r="K164"/>
  <c r="L163"/>
  <c r="K163"/>
  <c r="J163"/>
  <c r="K162"/>
  <c r="K161"/>
  <c r="K160"/>
  <c r="K159"/>
  <c r="L158"/>
  <c r="K158"/>
  <c r="J158"/>
  <c r="K157"/>
  <c r="K156"/>
  <c r="K155"/>
  <c r="K154"/>
  <c r="L153"/>
  <c r="K153"/>
  <c r="J153"/>
  <c r="K152"/>
  <c r="K151"/>
  <c r="K150"/>
  <c r="K149"/>
  <c r="K148"/>
  <c r="L147"/>
  <c r="K147"/>
  <c r="J147"/>
  <c r="K146"/>
  <c r="K145"/>
  <c r="K144"/>
  <c r="K143"/>
  <c r="L142"/>
  <c r="K142"/>
  <c r="J142"/>
  <c r="K141"/>
  <c r="K140"/>
  <c r="K139"/>
  <c r="K138"/>
  <c r="L137"/>
  <c r="K137"/>
  <c r="J137"/>
  <c r="K136"/>
  <c r="K135"/>
  <c r="K134"/>
  <c r="K133"/>
  <c r="K132"/>
  <c r="L131"/>
  <c r="K131"/>
  <c r="J131"/>
  <c r="K130"/>
  <c r="K129"/>
  <c r="K128"/>
  <c r="K127"/>
  <c r="L126"/>
  <c r="K126"/>
  <c r="J126"/>
  <c r="K125"/>
  <c r="K124"/>
  <c r="K123"/>
  <c r="K122"/>
  <c r="L121"/>
  <c r="K121"/>
  <c r="J121"/>
  <c r="K120"/>
  <c r="K119"/>
  <c r="K118"/>
  <c r="K117"/>
  <c r="K116"/>
  <c r="K115"/>
  <c r="L114"/>
  <c r="K114"/>
  <c r="J114"/>
  <c r="K113"/>
  <c r="K112"/>
  <c r="K111"/>
  <c r="K110"/>
  <c r="L109"/>
  <c r="K109"/>
  <c r="J109"/>
  <c r="K108"/>
  <c r="K107"/>
  <c r="K106"/>
  <c r="K105"/>
  <c r="K104"/>
  <c r="L397"/>
  <c r="K397"/>
  <c r="J397"/>
  <c r="L396"/>
  <c r="K396"/>
  <c r="J396"/>
  <c r="K395"/>
  <c r="K394"/>
  <c r="K393"/>
  <c r="K392"/>
  <c r="L411"/>
  <c r="K411"/>
  <c r="K410"/>
  <c r="K409"/>
  <c r="K408"/>
  <c r="K407"/>
  <c r="L416"/>
  <c r="K416"/>
  <c r="K415"/>
  <c r="K414"/>
  <c r="K413"/>
  <c r="K412"/>
  <c r="J405"/>
  <c r="J406"/>
  <c r="J404"/>
  <c r="J388" s="1"/>
  <c r="J402"/>
  <c r="I380"/>
  <c r="H388"/>
  <c r="H380" s="1"/>
  <c r="I388"/>
  <c r="K401"/>
  <c r="K402"/>
  <c r="L402"/>
</calcChain>
</file>

<file path=xl/sharedStrings.xml><?xml version="1.0" encoding="utf-8"?>
<sst xmlns="http://schemas.openxmlformats.org/spreadsheetml/2006/main" count="2399" uniqueCount="786">
  <si>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</si>
  <si>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</si>
  <si>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</si>
  <si>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</si>
  <si>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</si>
  <si>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</si>
  <si>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</si>
  <si>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</si>
  <si>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</si>
  <si>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</si>
  <si>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</si>
  <si>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</si>
  <si>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</si>
  <si>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</si>
  <si>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</si>
  <si>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</si>
  <si>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</si>
  <si>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</si>
  <si>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</si>
  <si>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</si>
  <si>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</si>
  <si>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</si>
  <si>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</si>
  <si>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</si>
  <si>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</si>
  <si>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</si>
  <si>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</si>
  <si>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</si>
  <si>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</si>
  <si>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</si>
  <si>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</si>
  <si>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</si>
  <si>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</si>
  <si>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</si>
  <si>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</si>
  <si>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</si>
  <si>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</si>
  <si>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</si>
  <si>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</si>
  <si>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</si>
  <si>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</si>
  <si>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</si>
  <si>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</si>
  <si>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</si>
  <si>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</si>
  <si>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</si>
  <si>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</si>
  <si>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</si>
  <si>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</si>
  <si>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</si>
  <si>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</si>
  <si>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</si>
  <si>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</si>
  <si>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</si>
  <si>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Солецкого городского поселения</t>
  </si>
  <si>
    <t>01 июля 2019 г.</t>
  </si>
  <si>
    <t>04034906</t>
  </si>
  <si>
    <t>Администрация Солецкого муниципального района</t>
  </si>
  <si>
    <t>544</t>
  </si>
  <si>
    <t>5315000959</t>
  </si>
  <si>
    <t>КВАРТАЛ</t>
  </si>
  <si>
    <t>01.07.2019</t>
  </si>
  <si>
    <t>3</t>
  </si>
  <si>
    <t>49638101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</si>
  <si>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</si>
  <si>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</si>
  <si>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</si>
  <si>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</si>
  <si>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</si>
  <si>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</si>
  <si>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</si>
  <si>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</si>
  <si>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</si>
  <si>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</si>
  <si>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</si>
  <si>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</si>
  <si>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</si>
  <si>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городских поселений</t>
  </si>
  <si>
    <t>01050201130000610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</si>
  <si>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</si>
  <si>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</si>
  <si>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</si>
  <si>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</si>
  <si>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</si>
  <si>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</si>
  <si>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</si>
  <si>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</si>
  <si>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</si>
  <si>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01050201130000510</t>
  </si>
  <si>
    <t>Увеличение прочих остатков денежных средств бюджетов городских поселений</t>
  </si>
  <si>
    <t>ИСТОЧНИКИ ВНУТРЕННЕГО ФИНАНСИРОВАНИЯ ДЕФИЦИТОВ БЮДЖЕТОВ</t>
  </si>
  <si>
    <t>01000000000000000</t>
  </si>
  <si>
    <t>i2_54401000000000000000</t>
  </si>
  <si>
    <t>Кредиты кредитных организаций в валюте Российской Федерации</t>
  </si>
  <si>
    <t>01020000000000000</t>
  </si>
  <si>
    <t>i2_54401020000000000000</t>
  </si>
  <si>
    <t>Получение кредитов от кредитных организаций в валюте Российской Федерации</t>
  </si>
  <si>
    <t>01020000000000700</t>
  </si>
  <si>
    <t>i2_54401020000000000700</t>
  </si>
  <si>
    <t>Погашение кредитов, предоставленных кредитными организациями в валюте Российской Федерации</t>
  </si>
  <si>
    <t>01020000000000800</t>
  </si>
  <si>
    <t>i2_54401020000000000800</t>
  </si>
  <si>
    <t>Получение кредитов от кредитных организаций бюджетами городских поселений в валюте Российской Федерации</t>
  </si>
  <si>
    <t>01020000130000710</t>
  </si>
  <si>
    <t>Погашение бюджетами городских поселений кредитов от кредитных организаций в валюте Российской Федерации</t>
  </si>
  <si>
    <t>01020000130000810</t>
  </si>
  <si>
    <t>i1_54400000000000000000</t>
  </si>
  <si>
    <t>0000000000</t>
  </si>
  <si>
    <t>000</t>
  </si>
  <si>
    <t>0000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</si>
  <si>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</si>
  <si>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</si>
  <si>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</si>
  <si>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i3_54401060000000000000</t>
  </si>
  <si>
    <t>0106</t>
  </si>
  <si>
    <t>Расходы на осуществление внешнего муниципального финансового контроля по переданным полномочиям, осуществляемые за счет межбюджетных трансфертов</t>
  </si>
  <si>
    <t>i5_54401069520023110000</t>
  </si>
  <si>
    <t>9520023110</t>
  </si>
  <si>
    <t>Межбюджетные трансферты</t>
  </si>
  <si>
    <t>i6_54401069520023110500</t>
  </si>
  <si>
    <t>Иные межбюджетные трансферты</t>
  </si>
  <si>
    <t>540</t>
  </si>
  <si>
    <t>Резервные фонды</t>
  </si>
  <si>
    <t>i3_54401110000000000000</t>
  </si>
  <si>
    <t>0111</t>
  </si>
  <si>
    <t>Прочие расходы, не отнесенные к муниципальным программам Солецкого городского поселения</t>
  </si>
  <si>
    <t>i4_54401119200000000000</t>
  </si>
  <si>
    <t>9200000000</t>
  </si>
  <si>
    <t>Резервные фонды местных администраций</t>
  </si>
  <si>
    <t>i5_54401119290023780000</t>
  </si>
  <si>
    <t>9290023780</t>
  </si>
  <si>
    <t>Иные бюджетные ассигнования</t>
  </si>
  <si>
    <t>i6_54401119290023780800</t>
  </si>
  <si>
    <t>800</t>
  </si>
  <si>
    <t>Резервные средства</t>
  </si>
  <si>
    <t>870</t>
  </si>
  <si>
    <t>Другие общегосударственные вопросы</t>
  </si>
  <si>
    <t>i3_54401130000000000000</t>
  </si>
  <si>
    <t>0113</t>
  </si>
  <si>
    <t>Муниципальная программа Солецкого городского поселения  "Совершенствование управления муниципальным имуществом Солецкого городского поселения"</t>
  </si>
  <si>
    <t>i4_54401130100000000000</t>
  </si>
  <si>
    <t>0100000000</t>
  </si>
  <si>
    <t>Обеспечение эффективного использования муниципального имущества Солецкого городского поселения</t>
  </si>
  <si>
    <t>i4_54401130100100000000</t>
  </si>
  <si>
    <t>0100100000</t>
  </si>
  <si>
    <t>Реализация мероприятий (прочих мероприятий) муниципальной программы Солецкого городского поселения (подпрограммы), а также непрограммных направлений расходов</t>
  </si>
  <si>
    <t>i5_54401130100199990000</t>
  </si>
  <si>
    <t>0100199990</t>
  </si>
  <si>
    <t>Закупка товаров, работ и услуг для обеспечения государственных (муниципальных) нужд</t>
  </si>
  <si>
    <t>i6_54401130100199990200</t>
  </si>
  <si>
    <t>Иные закупки товаров, работ и услуг для обеспечения государственных (муниципальных) нужд</t>
  </si>
  <si>
    <t>i6_54401130100199990240</t>
  </si>
  <si>
    <t>240</t>
  </si>
  <si>
    <t>Прочая закупка товаров, работ и услуг</t>
  </si>
  <si>
    <t>244</t>
  </si>
  <si>
    <t>Обеспечение эффективности системы информационного обеспечения в сфере управления муниципальным имуществом и земельными участками</t>
  </si>
  <si>
    <t>i4_54401130100200000000</t>
  </si>
  <si>
    <t>0100200000</t>
  </si>
  <si>
    <t>i5_54401130100299990000</t>
  </si>
  <si>
    <t>0100299990</t>
  </si>
  <si>
    <t>i6_54401130100299990200</t>
  </si>
  <si>
    <t>i6_54401130100299990240</t>
  </si>
  <si>
    <t>Обеспечение земельными участками граждан, имеющих право на льготное предоставление</t>
  </si>
  <si>
    <t>i4_54401130100400000000</t>
  </si>
  <si>
    <t>0100400000</t>
  </si>
  <si>
    <t>i5_54401130100499990000</t>
  </si>
  <si>
    <t>0100499990</t>
  </si>
  <si>
    <t>i6_54401130100499990200</t>
  </si>
  <si>
    <t>i6_54401130100499990240</t>
  </si>
  <si>
    <t>Муниципальная программа Солецкого городского поселения  "Развитие градостроительной политики на территории Солецкого городского поселения"</t>
  </si>
  <si>
    <t>i4_54401130200000000000</t>
  </si>
  <si>
    <t>0200000000</t>
  </si>
  <si>
    <t>Разработка градостроительной документации и упорядочение градостроительной деятельности на территории Солецкого городского поселения</t>
  </si>
  <si>
    <t>i4_54401130200100000000</t>
  </si>
  <si>
    <t>0200100000</t>
  </si>
  <si>
    <t>i5_54401130200199990000</t>
  </si>
  <si>
    <t>0200199990</t>
  </si>
  <si>
    <t>i6_54401130200199990200</t>
  </si>
  <si>
    <t>i6_54401130200199990240</t>
  </si>
  <si>
    <t>Подготовка и утверждение документации по планировке территории в соответствии с документами территориального планирования</t>
  </si>
  <si>
    <t>i4_54401130200200000000</t>
  </si>
  <si>
    <t>0200200000</t>
  </si>
  <si>
    <t>i5_54401130200299990000</t>
  </si>
  <si>
    <t>0200299990</t>
  </si>
  <si>
    <t>i6_54401130200299990200</t>
  </si>
  <si>
    <t>i6_54401130200299990240</t>
  </si>
  <si>
    <t>Описание границ населенных пунктов Солецкого городского поселения в координатах характерных точек и внесение сведений о границах в государственный кадастр недвижимости</t>
  </si>
  <si>
    <t>i4_54401130200300000000</t>
  </si>
  <si>
    <t>0200300000</t>
  </si>
  <si>
    <t>i5_54401130200399990000</t>
  </si>
  <si>
    <t>0200399990</t>
  </si>
  <si>
    <t>i6_54401130200399990200</t>
  </si>
  <si>
    <t>i6_54401130200399990240</t>
  </si>
  <si>
    <t>Муниципальная программа Солецкого городского поселения "Развитие и совершенствование форм местного самоуправления на территории Солецкого городского поселения"</t>
  </si>
  <si>
    <t>i4_54401130800000000000</t>
  </si>
  <si>
    <t>0800000000</t>
  </si>
  <si>
    <t>Методическое и информационное сопровождение деятельности территориальных общественных самоуправлений (далее ТОС) по вопросам местного самоуправления</t>
  </si>
  <si>
    <t>i4_54401130800100000000</t>
  </si>
  <si>
    <t>0800100000</t>
  </si>
  <si>
    <t>i5_54401130800199990000</t>
  </si>
  <si>
    <t>0800199990</t>
  </si>
  <si>
    <t>i6_54401130800199990200</t>
  </si>
  <si>
    <t>i6_54401130800199990240</t>
  </si>
  <si>
    <t>Стимулирование социальной активности и достижений граждан, ТОС, добившихся значительных успехов в общественной работе, внесших значительный вклад в развитие Солецкого городского поселения</t>
  </si>
  <si>
    <t>i4_54401130800200000000</t>
  </si>
  <si>
    <t>0800200000</t>
  </si>
  <si>
    <t>i5_54401130800299990000</t>
  </si>
  <si>
    <t>0800299990</t>
  </si>
  <si>
    <t>i6_54401130800299990200</t>
  </si>
  <si>
    <t>i6_54401130800299990240</t>
  </si>
  <si>
    <t>Организация учета личных подсобных хозяйств на территории Солецкого городского поселения с участием представителей ТОС</t>
  </si>
  <si>
    <t>i4_54401130800400000000</t>
  </si>
  <si>
    <t>0800400000</t>
  </si>
  <si>
    <t>i5_54401130800499990000</t>
  </si>
  <si>
    <t>0800499990</t>
  </si>
  <si>
    <t>i6_54401130800499990200</t>
  </si>
  <si>
    <t>i6_54401130800499990240</t>
  </si>
  <si>
    <t>Расходы на обеспечение деятельности Администрации муниципального района, не отнесенные к муниципальным программам Солецкого городского поселения</t>
  </si>
  <si>
    <t>i4_54401139100000000000</t>
  </si>
  <si>
    <t>9100000000</t>
  </si>
  <si>
    <t>Осуществление отдельных 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«Об административных правонарушениях»</t>
  </si>
  <si>
    <t>i5_54401139190070650000</t>
  </si>
  <si>
    <t>9190070650</t>
  </si>
  <si>
    <t>i6_54401139190070650200</t>
  </si>
  <si>
    <t>i6_54401139190070650240</t>
  </si>
  <si>
    <t>Прочие расходы на обеспечение функций муниципальных органов</t>
  </si>
  <si>
    <t>i5_54401139190099990000</t>
  </si>
  <si>
    <t>9190099990</t>
  </si>
  <si>
    <t>i6_54401139190099990200</t>
  </si>
  <si>
    <t>i6_54401139190099990240</t>
  </si>
  <si>
    <t>i6_54401139190099990800</t>
  </si>
  <si>
    <t>Исполнение судебных актов</t>
  </si>
  <si>
    <t>i6_54401139190099990830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</si>
  <si>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</si>
  <si>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</si>
  <si>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</si>
  <si>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</si>
  <si>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i6_54401139190099990850</t>
  </si>
  <si>
    <t>850</t>
  </si>
  <si>
    <t>Уплата иных платежей</t>
  </si>
  <si>
    <t>853</t>
  </si>
  <si>
    <t>НАЦИОНАЛЬНАЯ ОБОРОНА</t>
  </si>
  <si>
    <t>i2_54402000000000000000</t>
  </si>
  <si>
    <t>0200</t>
  </si>
  <si>
    <t>Мобилизационная и вневойсковая подготовка</t>
  </si>
  <si>
    <t>i3_54402030000000000000</t>
  </si>
  <si>
    <t>0203</t>
  </si>
  <si>
    <t>Осуществление первичного воинского учёта на территориях, где отсутствуют военные комиссариаты</t>
  </si>
  <si>
    <t>i5_54402039390051180000</t>
  </si>
  <si>
    <t>9390051180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</si>
  <si>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</si>
  <si>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i6_54402039390051180100</t>
  </si>
  <si>
    <t>Расходы на выплаты персоналу государственных (муниципальных) органов</t>
  </si>
  <si>
    <t>i6_54402039390051180120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</si>
  <si>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</si>
  <si>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</si>
  <si>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</si>
  <si>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</si>
  <si>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</si>
  <si>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</si>
  <si>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</si>
  <si>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i6_54402039390051180200</t>
  </si>
  <si>
    <t>i6_54402039390051180240</t>
  </si>
  <si>
    <t>НАЦИОНАЛЬНАЯ БЕЗОПАСНОСТЬ И ПРАВООХРАНИТЕЛЬНАЯ ДЕЯТЕЛЬНОСТЬ</t>
  </si>
  <si>
    <t>i2_54403000000000000000</t>
  </si>
  <si>
    <t>0300</t>
  </si>
  <si>
    <t>Обеспечение пожарной безопасности</t>
  </si>
  <si>
    <t>i3_54403100000000000000</t>
  </si>
  <si>
    <t>0310</t>
  </si>
  <si>
    <t>Муниципальная программа Солецкого городского поселения  "Совершенствование системы гражданской обороны, защиты населения и территории Солецкого городского поселения от чрезвычайных  ситуаций природного и техногенного характера"</t>
  </si>
  <si>
    <t>i4_54403100300000000000</t>
  </si>
  <si>
    <t>0300000000</t>
  </si>
  <si>
    <t>Подпрограмма «Обеспечение (усиление) первичных мер пожарной безопасности в Солецком городском поселении"муниципальной программы  Солецкого городского поселения "Совершенствование системы гражданской обороны, защиты населения и территории Солецкого городского поселения от чрезвычайных ситуаций природного и техногенного характера"</t>
  </si>
  <si>
    <t>i4_54403100320000000000</t>
  </si>
  <si>
    <t>0320000000</t>
  </si>
  <si>
    <t>Обеспечение (усиление) первичных мер пожарной безопасности в Солецком городском поселении</t>
  </si>
  <si>
    <t>i4_54403100320100000000</t>
  </si>
  <si>
    <t>0320100000</t>
  </si>
  <si>
    <t>i5_54403100320199990000</t>
  </si>
  <si>
    <t>0320199990</t>
  </si>
  <si>
    <t>Предоставление субсидий бюджетным, автономным учреждениям и иным некоммерческим организациям</t>
  </si>
  <si>
    <t>i6_54403100320199990600</t>
  </si>
  <si>
    <t>600</t>
  </si>
  <si>
    <t>Субсидии бюджетным учреждениям</t>
  </si>
  <si>
    <t>i6_54403100320199990610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</si>
  <si>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</si>
  <si>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</si>
  <si>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</si>
  <si>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НАЦИОНАЛЬНАЯ ЭКОНОМИКА</t>
  </si>
  <si>
    <t>i2_54404000000000000000</t>
  </si>
  <si>
    <t>0400</t>
  </si>
  <si>
    <t>Дорожное хозяйство (дорожные фонды)</t>
  </si>
  <si>
    <t>i3_54404090000000000000</t>
  </si>
  <si>
    <t>0409</t>
  </si>
  <si>
    <t>Муниципальная программа Солецкого городского поселения "Совершенствование и содержание дорожного хозяйства  Солецкого городского поселения на 2016-2021 годы"</t>
  </si>
  <si>
    <t>i4_54404090500000000000</t>
  </si>
  <si>
    <t>0500000000</t>
  </si>
  <si>
    <t>Подпрограмма "Ремонт и содержание автомобильных дорог общего пользования местного значения  Солецкого городского поселения" муниципальной программы Солецкого городского поселения "Совершенствование и содержание дорожного хозяйства  Солецкого городского поселения на 2016-2021 годы"</t>
  </si>
  <si>
    <t>i4_54404090510000000000</t>
  </si>
  <si>
    <t>0510000000</t>
  </si>
  <si>
    <t>Ремонт и содержание автомобильных дорог общего пользования местного значения Солецкого городского поселения</t>
  </si>
  <si>
    <t>i4_54404090510100000000</t>
  </si>
  <si>
    <t>0510100000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</si>
  <si>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значения, осуществляемое за счет субсидий из областного бюджета</t>
  </si>
  <si>
    <t>i5_54404090510171520000</t>
  </si>
  <si>
    <t>0510171520</t>
  </si>
  <si>
    <t>i6_54404090510171520200</t>
  </si>
  <si>
    <t>i6_54404090510171520240</t>
  </si>
  <si>
    <t>i5_54404090510199990000</t>
  </si>
  <si>
    <t>0510199990</t>
  </si>
  <si>
    <t>i6_54404090510199990200</t>
  </si>
  <si>
    <t>i6_54404090510199990240</t>
  </si>
  <si>
    <t>Осуществление дорожной деятельности в отношении автомобильных дорог общего пользования местного значения</t>
  </si>
  <si>
    <t>i5_544040905101S1520000</t>
  </si>
  <si>
    <t>05101S1520</t>
  </si>
  <si>
    <t>i6_544040905101S1520200</t>
  </si>
  <si>
    <t>i6_544040905101S1520240</t>
  </si>
  <si>
    <t>Капитальный ремонт конструктивных элементов автомобильных дорог общего пользования местного значения Солецкого городского поселения, дорожных сооружений и (или) их частей</t>
  </si>
  <si>
    <t>i4_54404090510200000000</t>
  </si>
  <si>
    <t>0510200000</t>
  </si>
  <si>
    <t>Софинансирование расходов на проектирование, строительство, реконструкцию, капитальный ремонт и ремонт автомобильных дорог общего пользования местного значения Солецкого городского поселения, осуществляемое за счет субсидии из областного бюджета</t>
  </si>
  <si>
    <t>i5_54404090510271540000</t>
  </si>
  <si>
    <t>0510271540</t>
  </si>
  <si>
    <t>i6_54404090510271540200</t>
  </si>
  <si>
    <t>i6_54404090510271540240</t>
  </si>
  <si>
    <t>Закупка товаров, работ, услуг в целях капитального ремонта государственного (муниципального) имущества</t>
  </si>
  <si>
    <t>243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</si>
  <si>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Солецкого городского поселения</t>
  </si>
  <si>
    <t>i5_544040905102S1540000</t>
  </si>
  <si>
    <t>05102S1540</t>
  </si>
  <si>
    <t>i6_544040905102S1540200</t>
  </si>
  <si>
    <t>i6_544040905102S1540240</t>
  </si>
  <si>
    <t>Подпрограмма "Повышение безопасности дорожного движения в Солецком городском поселении" муниципальной программы  Солецкого городского поселения "Совершенствование и содержание дорожного хозяйства  Солецкого городского поселения на 2016-2021 годы"</t>
  </si>
  <si>
    <t>i4_54404090520000000000</t>
  </si>
  <si>
    <t>0520000000</t>
  </si>
  <si>
    <t>Организация дорожного движения на автомобильных дорогах общего пользования местного значения Солецкого городского поселения</t>
  </si>
  <si>
    <t>i4_54404090520100000000</t>
  </si>
  <si>
    <t>0520100000</t>
  </si>
  <si>
    <t>i5_54404090520199990000</t>
  </si>
  <si>
    <t>0520199990</t>
  </si>
  <si>
    <t>i6_54404090520199990200</t>
  </si>
  <si>
    <t>i6_54404090520199990240</t>
  </si>
  <si>
    <t>ЖИЛИЩНО-КОММУНАЛЬНОЕ ХОЗЯЙСТВО</t>
  </si>
  <si>
    <t>i2_54405000000000000000</t>
  </si>
  <si>
    <t>0500</t>
  </si>
  <si>
    <t>Жилищное хозяйство</t>
  </si>
  <si>
    <t>i3_54405010000000000000</t>
  </si>
  <si>
    <t>0501</t>
  </si>
  <si>
    <t>i4_54405010100000000000</t>
  </si>
  <si>
    <t>Обеспечение содержания  и обслуживания муниципального имущества</t>
  </si>
  <si>
    <t>i4_54405010100300000000</t>
  </si>
  <si>
    <t>0100300000</t>
  </si>
  <si>
    <t>i5_54405010100399990000</t>
  </si>
  <si>
    <t>0100399990</t>
  </si>
  <si>
    <t>i6_54405010100399990200</t>
  </si>
  <si>
    <t>i6_54405010100399990240</t>
  </si>
  <si>
    <t>Муниципальная программа Солецкого городского поселения "Улучшение жилищных условий граждан и повышение качества жилищно-коммунальных и бытовых услуг на территории Солецкого городского поселения на 2016-2021 годы"</t>
  </si>
  <si>
    <t>i4_54405010700000000000</t>
  </si>
  <si>
    <t>0700000000</t>
  </si>
  <si>
    <t>Обеспечение сохранности муниципальных жилых помещений Солецкого городского поселения</t>
  </si>
  <si>
    <t>i4_54405010700100000000</t>
  </si>
  <si>
    <t>0700100000</t>
  </si>
  <si>
    <t>i5_54405010700199990000</t>
  </si>
  <si>
    <t>0700199990</t>
  </si>
  <si>
    <t>i6_54405010700199990200</t>
  </si>
  <si>
    <t>i6_54405010700199990240</t>
  </si>
  <si>
    <t>Обеспечение сохранности общего имущества в многоквартирных домах, расположенных на территории Солецкого городского поселения</t>
  </si>
  <si>
    <t>i4_54405010700200000000</t>
  </si>
  <si>
    <t>0700200000</t>
  </si>
  <si>
    <t>i5_54405010700299990000</t>
  </si>
  <si>
    <t>0700299990</t>
  </si>
  <si>
    <t>i6_54405010700299990200</t>
  </si>
  <si>
    <t>i6_54405010700299990240</t>
  </si>
  <si>
    <t>Создание безопасных условий проживания граждан</t>
  </si>
  <si>
    <t>i4_54405010700800000000</t>
  </si>
  <si>
    <t>0700800000</t>
  </si>
  <si>
    <t>i5_54405010700899990000</t>
  </si>
  <si>
    <t>0700899990</t>
  </si>
  <si>
    <t>i6_54405010700899990200</t>
  </si>
  <si>
    <t>i6_54405010700899990240</t>
  </si>
  <si>
    <t>Коммунальное хозяйство</t>
  </si>
  <si>
    <t>i3_54405020000000000000</t>
  </si>
  <si>
    <t>0502</t>
  </si>
  <si>
    <t>i4_54405020700000000000</t>
  </si>
  <si>
    <t>Повышение качества бытовых услуг, оказываемых населению</t>
  </si>
  <si>
    <t>i4_54405020700300000000</t>
  </si>
  <si>
    <t>0700300000</t>
  </si>
  <si>
    <t>i5_54405020700399990000</t>
  </si>
  <si>
    <t>0700399990</t>
  </si>
  <si>
    <t>i6_54405020700399990600</t>
  </si>
  <si>
    <t>i6_54405020700399990610</t>
  </si>
  <si>
    <t>Субсидии бюджетным учреждениям на иные цели</t>
  </si>
  <si>
    <t>612</t>
  </si>
  <si>
    <t>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</si>
  <si>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i4_54405020700500000000</t>
  </si>
  <si>
    <t>0700500000</t>
  </si>
  <si>
    <t>Реализация мероприятий муниципальных программ в области водоснабжения и водоотведения, осуществляемых за счет субсидий из областного бюджета</t>
  </si>
  <si>
    <t>i5_54405020700572370000</t>
  </si>
  <si>
    <t>0700572370</t>
  </si>
  <si>
    <t>i6_54405020700572370200</t>
  </si>
  <si>
    <t>i6_54405020700572370240</t>
  </si>
  <si>
    <t>i5_54405020700599990000</t>
  </si>
  <si>
    <t>0700599990</t>
  </si>
  <si>
    <t>i6_54405020700599990200</t>
  </si>
  <si>
    <t>i6_54405020700599990240</t>
  </si>
  <si>
    <t>Реализация мероприятий муниципальных программ в области водоснабжения и водоотведения</t>
  </si>
  <si>
    <t>i5_544050207005S2370000</t>
  </si>
  <si>
    <t>07005S2370</t>
  </si>
  <si>
    <t>i6_544050207005S2370200</t>
  </si>
  <si>
    <t>i6_544050207005S2370240</t>
  </si>
  <si>
    <t>Повышение уровня коммунального обустройства городского поселения за счет создания условий для подключения жилых домов к сетям водоснабжения и водоотведения</t>
  </si>
  <si>
    <t>i4_54405020700600000000</t>
  </si>
  <si>
    <t>0700600000</t>
  </si>
  <si>
    <t>i5_54405020700699990000</t>
  </si>
  <si>
    <t>0700699990</t>
  </si>
  <si>
    <t>i6_54405020700699990200</t>
  </si>
  <si>
    <t>i6_54405020700699990240</t>
  </si>
  <si>
    <t>Капитальные вложения в объекты государственной (муниципальной) собственности</t>
  </si>
  <si>
    <t>i6_54405020700699990400</t>
  </si>
  <si>
    <t>400</t>
  </si>
  <si>
    <t>Бюджетные инвестиции</t>
  </si>
  <si>
    <t>i6_54405020700699990410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</si>
  <si>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</si>
  <si>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</si>
  <si>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</si>
  <si>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Повышение уровня коммунального обустройства городского поселения за счет создания условий для подключения жилых домов к сетям газоснабжения</t>
  </si>
  <si>
    <t>i4_54405020700700000000</t>
  </si>
  <si>
    <t>0700700000</t>
  </si>
  <si>
    <t>i5_54405020700799990000</t>
  </si>
  <si>
    <t>0700799990</t>
  </si>
  <si>
    <t>i6_54405020700799990200</t>
  </si>
  <si>
    <t>i6_54405020700799990240</t>
  </si>
  <si>
    <t>Благоустройство</t>
  </si>
  <si>
    <t>i3_54405030000000000000</t>
  </si>
  <si>
    <t>0503</t>
  </si>
  <si>
    <t>Муниципальная программа Солецкого городского поселения "Формирование современной городской среды на территории города Сольцы на 2017-2022 годы"</t>
  </si>
  <si>
    <t>i4_54405030400000000000</t>
  </si>
  <si>
    <t>0400000000</t>
  </si>
  <si>
    <t>Составление и проверка сметных расчетов стоимости работ по благоустройству наиболее посещаемых общественных территорий и обустройству городского парка</t>
  </si>
  <si>
    <t>i4_54405030400400000000</t>
  </si>
  <si>
    <t>0400400000</t>
  </si>
  <si>
    <t>i5_54405030400499990000</t>
  </si>
  <si>
    <t>0400499990</t>
  </si>
  <si>
    <t>i6_54405030400499990200</t>
  </si>
  <si>
    <t>i6_54405030400499990240</t>
  </si>
  <si>
    <t>Реализация мероприятий муниципальной программы, направленной на благоустройство дворовых территорий многоквартирных домов и общественных территорий</t>
  </si>
  <si>
    <t>i4_5440503040F200000000</t>
  </si>
  <si>
    <t>040F200000</t>
  </si>
  <si>
    <t>Реализация программы формирования современной городской среды</t>
  </si>
  <si>
    <t>i5_5440503040F255550000</t>
  </si>
  <si>
    <t>040F255550</t>
  </si>
  <si>
    <t>i6_5440503040F255550600</t>
  </si>
  <si>
    <t>i6_5440503040F255550610</t>
  </si>
  <si>
    <t>i6_5440503040F255550800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</si>
  <si>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</si>
  <si>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i6_5440503040F255550810</t>
  </si>
  <si>
    <t>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</si>
  <si>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</si>
  <si>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</si>
  <si>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Муниципальная программа Солецкого городского поселения "Улучшение степени благоустройства территории Солецкого городского поселения"</t>
  </si>
  <si>
    <t>i4_54405030600000000000</t>
  </si>
  <si>
    <t>0600000000</t>
  </si>
  <si>
    <t>Обеспечение освещения территории городского поселения в тёмное время суток</t>
  </si>
  <si>
    <t>i4_54405030600100000000</t>
  </si>
  <si>
    <t>0600100000</t>
  </si>
  <si>
    <t>i5_54405030600199990000</t>
  </si>
  <si>
    <t>0600199990</t>
  </si>
  <si>
    <t>i6_54405030600199990200</t>
  </si>
  <si>
    <t>i6_54405030600199990240</t>
  </si>
  <si>
    <t>Обеспечение текущего ремонта, содержания и обслуживания объектов уличного освещения городского поселения</t>
  </si>
  <si>
    <t>i4_54405030600200000000</t>
  </si>
  <si>
    <t>0600200000</t>
  </si>
  <si>
    <t>i5_54405030600299990000</t>
  </si>
  <si>
    <t>0600299990</t>
  </si>
  <si>
    <t>i6_54405030600299990200</t>
  </si>
  <si>
    <t>i6_54405030600299990240</t>
  </si>
  <si>
    <t>Обеспечение за счет бюджета поселения выполнения Муниципальным бюджетным учреждением "Солецкое городское хозяйство" работ,предусмотренных муниципальным заданием на соответствующий год</t>
  </si>
  <si>
    <t>i4_54405030600300000000</t>
  </si>
  <si>
    <t>0600300000</t>
  </si>
  <si>
    <t>i5_54405030600399990000</t>
  </si>
  <si>
    <t>0600399990</t>
  </si>
  <si>
    <t>i6_54405030600399990600</t>
  </si>
  <si>
    <t>i6_54405030600399990610</t>
  </si>
  <si>
    <t>Поддержка местных инициатив ТОС "Снос аварийных деревьев (опиливание крон) по ул.Новгородской г.Сольцы"</t>
  </si>
  <si>
    <t>i4_54405030600400000000</t>
  </si>
  <si>
    <t>0600400000</t>
  </si>
  <si>
    <t>Поддержка реализации проектов территориальных общественных самоуправлений, включенных в муниципальные программы развития территорий</t>
  </si>
  <si>
    <t>i5_54405030600472090000</t>
  </si>
  <si>
    <t>0600472090</t>
  </si>
  <si>
    <t>i6_54405030600472090600</t>
  </si>
  <si>
    <t>i6_54405030600472090610</t>
  </si>
  <si>
    <t>Реализация проектов территориальных общественных самоуправлений, включенных в муниципальные программы развития территорий</t>
  </si>
  <si>
    <t>i5_544050306004S2090000</t>
  </si>
  <si>
    <t>06004S2090</t>
  </si>
  <si>
    <t>i6_544050306004S2090600</t>
  </si>
  <si>
    <t>i6_544050306004S2090610</t>
  </si>
  <si>
    <t>Реализация проекта поддержки местных инициатив "Благоустройство тротуаров, расположенных по адресу: Российская Федерация, Новгородская область, Солецкий муниципальный район, Солецкое городское поселение, г.Сольцы, участок улицы Луначарского (от ул.Комсомола до ул. Гагарина) (II этап)"</t>
  </si>
  <si>
    <t>i4_54405030600500000000</t>
  </si>
  <si>
    <t>0600500000</t>
  </si>
  <si>
    <t>Реализация приоритетных проектов поддержки местных инициатив, осуществляемых за счет субсидии из областного бюджета</t>
  </si>
  <si>
    <t>i5_54405030600575260000</t>
  </si>
  <si>
    <t>0600575260</t>
  </si>
  <si>
    <t>i6_54405030600575260200</t>
  </si>
  <si>
    <t>i6_54405030600575260240</t>
  </si>
  <si>
    <t>Реализация приоритетных проектов поддержки местных инициатив, осуществляемых за счет добровольных пожертвований от физических и юридических лиц</t>
  </si>
  <si>
    <t>i5_54405030600595260000</t>
  </si>
  <si>
    <t>0600595260</t>
  </si>
  <si>
    <t>i6_54405030600595260200</t>
  </si>
  <si>
    <t>i6_54405030600595260240</t>
  </si>
  <si>
    <t>Реализация приоритетных проектов поддержки местных инициатив</t>
  </si>
  <si>
    <t>i5_544050306005S5260000</t>
  </si>
  <si>
    <t>06005S5260</t>
  </si>
  <si>
    <t>i6_544050306005S5260200</t>
  </si>
  <si>
    <t>i6_544050306005S5260240</t>
  </si>
  <si>
    <t>ОБРАЗОВАНИЕ</t>
  </si>
  <si>
    <t>i2_54407000000000000000</t>
  </si>
  <si>
    <t>0700</t>
  </si>
  <si>
    <t>Молодежная политика</t>
  </si>
  <si>
    <t>i3_54407070000000000000</t>
  </si>
  <si>
    <t>0707</t>
  </si>
  <si>
    <t>Муниципальная программа Солецкого городского поселения "Реализация молодежной политики в Солецком городском поселении"</t>
  </si>
  <si>
    <t>i4_54407071000000000000</t>
  </si>
  <si>
    <t>1000000000</t>
  </si>
  <si>
    <t>Формирование активной гражданско-патриотической позиции молодежи</t>
  </si>
  <si>
    <t>i4_54407071000200000000</t>
  </si>
  <si>
    <t>1000200000</t>
  </si>
  <si>
    <t>i5_54407071000299990000</t>
  </si>
  <si>
    <t>1000299990</t>
  </si>
  <si>
    <t>i6_54407071000299990200</t>
  </si>
  <si>
    <t>i6_54407071000299990240</t>
  </si>
  <si>
    <t>КУЛЬТУРА, КИНЕМАТОГРАФИЯ</t>
  </si>
  <si>
    <t>i2_54408000000000000000</t>
  </si>
  <si>
    <t>0800</t>
  </si>
  <si>
    <t>Культура</t>
  </si>
  <si>
    <t>i3_54408010000000000000</t>
  </si>
  <si>
    <t>0801</t>
  </si>
  <si>
    <t>Муниципальная программа Солецкого городского поселения "Развитие культуры на территории Солецкого городского поселения"</t>
  </si>
  <si>
    <t>i4_54408010900000000000</t>
  </si>
  <si>
    <t>0900000000</t>
  </si>
  <si>
    <t>Пропаганда достижений культуры и искусства путем организации и проведения массовых городских праздников и народных гуляний</t>
  </si>
  <si>
    <t>i4_54408010900100000000</t>
  </si>
  <si>
    <t>0900100000</t>
  </si>
  <si>
    <t>i5_54408010900199990000</t>
  </si>
  <si>
    <t>0900199990</t>
  </si>
  <si>
    <t>i6_54408010900199990200</t>
  </si>
  <si>
    <t>i6_54408010900199990240</t>
  </si>
  <si>
    <t>СОЦИАЛЬНАЯ ПОЛИТИКА</t>
  </si>
  <si>
    <t>i2_54410000000000000000</t>
  </si>
  <si>
    <t>1000</t>
  </si>
  <si>
    <t>Пенсионное обеспечение</t>
  </si>
  <si>
    <t>i3_54410010000000000000</t>
  </si>
  <si>
    <t>1001</t>
  </si>
  <si>
    <t>i4_54410019100000000000</t>
  </si>
  <si>
    <t>Доплаты к пенсиям муниципальных служащих городского поселения</t>
  </si>
  <si>
    <t>i5_54410019190061010000</t>
  </si>
  <si>
    <t>9190061010</t>
  </si>
  <si>
    <t>Социальное обеспечение и иные выплаты населению</t>
  </si>
  <si>
    <t>i6_54410019190061010300</t>
  </si>
  <si>
    <t>300</t>
  </si>
  <si>
    <t>Публичные нормативные социальные выплаты гражданам</t>
  </si>
  <si>
    <t>i6_54410019190061010310</t>
  </si>
  <si>
    <t>310</t>
  </si>
  <si>
    <t>Иные пенсии, социальные доплаты к пенсиям</t>
  </si>
  <si>
    <t>312</t>
  </si>
  <si>
    <t>ФИЗИЧЕСКАЯ КУЛЬТУРА И СПОРТ</t>
  </si>
  <si>
    <t>i2_54411000000000000000</t>
  </si>
  <si>
    <t>1100</t>
  </si>
  <si>
    <t>Массовый спорт</t>
  </si>
  <si>
    <t>i3_54411020000000000000</t>
  </si>
  <si>
    <t>1102</t>
  </si>
  <si>
    <t>Муниципальная программа Солецкого городского поселения "Развитие физической культуры и спорта в Солецком городском поселении"</t>
  </si>
  <si>
    <t>i4_54411021100000000000</t>
  </si>
  <si>
    <t>1100000000</t>
  </si>
  <si>
    <t>Организация и осуществление мероприятий физкультурно-оздоровительной и спортивно-массовой направленности</t>
  </si>
  <si>
    <t>i4_54411021100200000000</t>
  </si>
  <si>
    <t>1100200000</t>
  </si>
  <si>
    <t>i5_54411021100299990000</t>
  </si>
  <si>
    <t>1100299990</t>
  </si>
  <si>
    <t>i6_54411021100299990200</t>
  </si>
  <si>
    <t>i6_54411021100299990240</t>
  </si>
  <si>
    <t>ОБСЛУЖИВАНИЕ ГОСУДАРСТВЕННОГО И МУНИЦИПАЛЬНОГО ДОЛГА</t>
  </si>
  <si>
    <t>i2_54413000000000000000</t>
  </si>
  <si>
    <t>1300</t>
  </si>
  <si>
    <t>Обслуживание государственного внутреннего и муниципального долга</t>
  </si>
  <si>
    <t>i3_54413010000000000000</t>
  </si>
  <si>
    <t>1301</t>
  </si>
  <si>
    <t>i4_54413019200000000000</t>
  </si>
  <si>
    <t>Процентные платежи по муниципальному долгу</t>
  </si>
  <si>
    <t>i5_54413019290023170000</t>
  </si>
  <si>
    <t>9290023170</t>
  </si>
  <si>
    <t>Обслуживание государственного (муниципального) долга</t>
  </si>
  <si>
    <t>i6_54413019290023170700</t>
  </si>
  <si>
    <t>Обслуживание муниципального долга</t>
  </si>
  <si>
    <t>730</t>
  </si>
  <si>
    <t>НАЛОГОВЫЕ И НЕНАЛОГОВЫЕ ДОХОДЫ</t>
  </si>
  <si>
    <t>10000000000000000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</si>
  <si>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</si>
  <si>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</si>
  <si>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</si>
  <si>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</si>
  <si>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</si>
  <si>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</si>
  <si>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</si>
  <si>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</si>
  <si>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</si>
  <si>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</si>
  <si>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</si>
  <si>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</si>
  <si>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</si>
  <si>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</si>
  <si>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</si>
  <si>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</si>
  <si>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</si>
  <si>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</si>
  <si>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</si>
  <si>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</si>
  <si>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</si>
  <si>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</si>
  <si>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</si>
  <si>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</si>
  <si>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</si>
  <si>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</si>
  <si>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</si>
  <si>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</si>
  <si>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</si>
  <si>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</si>
  <si>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</si>
  <si>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</si>
  <si>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</si>
  <si>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</si>
  <si>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</si>
  <si>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</si>
  <si>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</si>
  <si>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</si>
  <si>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</si>
  <si>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</si>
  <si>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</si>
  <si>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</si>
  <si>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</si>
  <si>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СОВОКУПНЫЙ ДОХОД</t>
  </si>
  <si>
    <t>10500000000000000</t>
  </si>
  <si>
    <t>i2_18210500000000000000</t>
  </si>
  <si>
    <t>Единый сельскохозяйственный налог</t>
  </si>
  <si>
    <t>10503000010000110</t>
  </si>
  <si>
    <t>i2_18210503000010000110</t>
  </si>
  <si>
    <t>10503010010000110</t>
  </si>
  <si>
    <t>НАЛОГИ НА ИМУЩЕСТВО</t>
  </si>
  <si>
    <t>10600000000000000</t>
  </si>
  <si>
    <t>i2_18210600000000000000</t>
  </si>
  <si>
    <t>Налог на имущество физических лиц</t>
  </si>
  <si>
    <t>10601000000000110</t>
  </si>
  <si>
    <t>i2_18210601000000000110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</si>
  <si>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</si>
  <si>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10601030130000110</t>
  </si>
  <si>
    <t>Земельный налог</t>
  </si>
  <si>
    <t>10606000000000110</t>
  </si>
  <si>
    <t>i2_18210606000000000110</t>
  </si>
  <si>
    <t>Земельный налог с организаций</t>
  </si>
  <si>
    <t>10606030000000110</t>
  </si>
  <si>
    <t>i2_18210606030000000110</t>
  </si>
  <si>
    <t>Земельный налог с организаций, обладающих земельным участком, расположенным в границах городских поселений</t>
  </si>
  <si>
    <t>10606033130000110</t>
  </si>
  <si>
    <t>Земельный налог с физических лиц</t>
  </si>
  <si>
    <t>10606040000000110</t>
  </si>
  <si>
    <t>i2_18210606040000000110</t>
  </si>
  <si>
    <t>Земельный налог с физических лиц, обладающих земельным участком, расположенным в границах городских поселений</t>
  </si>
  <si>
    <t>10606043130000110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</si>
  <si>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</si>
  <si>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</si>
  <si>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i2_54411100000000000000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</si>
  <si>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</si>
  <si>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</si>
  <si>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i2_54411105000000000120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</si>
  <si>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</si>
  <si>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</si>
  <si>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i2_54411105010000000120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</si>
  <si>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</si>
  <si>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</si>
  <si>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</si>
  <si>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</si>
  <si>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i2_54411105070000000120</t>
  </si>
  <si>
    <t>Доходы от сдачи в аренду имущества, составляющего казну городских поселений (за исключением земельных участков)</t>
  </si>
  <si>
    <t>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</si>
  <si>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</si>
  <si>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</si>
  <si>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i2_54411109000000000120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</si>
  <si>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</si>
  <si>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</si>
  <si>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i2_54411109040000000120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</si>
  <si>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</si>
  <si>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11109045130000120</t>
  </si>
  <si>
    <t>ДОХОДЫ ОТ ПРОДАЖИ МАТЕРИАЛЬНЫХ И НЕМАТЕРИАЛЬНЫХ АКТИВОВ</t>
  </si>
  <si>
    <t>11400000000000000</t>
  </si>
  <si>
    <t>i2_54411400000000000000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</si>
  <si>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</si>
  <si>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</si>
  <si>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i2_54411402000000000000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</si>
  <si>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</si>
  <si>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11402050130000410</t>
  </si>
  <si>
    <t>i2_54411402050130000410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</si>
  <si>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</si>
  <si>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11402053130000410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</si>
  <si>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</si>
  <si>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</si>
  <si>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i2_54411406000000000430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</si>
  <si>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</si>
  <si>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</si>
  <si>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i2_54411406010000000430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</si>
  <si>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</si>
  <si>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</si>
  <si>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</si>
  <si>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</si>
  <si>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i2_54411406300000000430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</si>
  <si>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</si>
  <si>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</si>
  <si>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i2_54411406310000000430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</si>
  <si>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</si>
  <si>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11406313130000430</t>
  </si>
  <si>
    <t>ШТРАФЫ, САНКЦИИ, ВОЗМЕЩЕНИЕ УЩЕРБА</t>
  </si>
  <si>
    <t>11600000000000000</t>
  </si>
  <si>
    <t>i2_54411600000000000000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</si>
  <si>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</si>
  <si>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11633000000000140</t>
  </si>
  <si>
    <t>i2_54411633000000000140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</si>
  <si>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</si>
  <si>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11633050130000140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</si>
  <si>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</si>
  <si>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11637000000000140</t>
  </si>
  <si>
    <t>i2_54411637000000000140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</si>
  <si>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поселений</t>
  </si>
  <si>
    <t>11637040130000140</t>
  </si>
  <si>
    <t>БЕЗВОЗМЕЗДНЫЕ ПОСТУПЛЕНИЯ</t>
  </si>
  <si>
    <t>20000000000000000</t>
  </si>
  <si>
    <t>i2_54420000000000000000</t>
  </si>
  <si>
    <t>БЕЗВОЗМЕЗДНЫЕ ПОСТУПЛЕНИЯ ОТ ДРУГИХ БЮДЖЕТОВ БЮДЖЕТНОЙ СИСТЕМЫ РОССИЙСКОЙ ФЕДЕРАЦИИ</t>
  </si>
  <si>
    <t>20200000000000000</t>
  </si>
  <si>
    <t>i2_54420200000000000000</t>
  </si>
  <si>
    <t>Дотации бюджетам бюджетной системы Российской Федерации</t>
  </si>
  <si>
    <t>20210000000000150</t>
  </si>
  <si>
    <t>i2_54420210000000000150</t>
  </si>
  <si>
    <t>Дотации на выравнивание бюджетной обеспеченности</t>
  </si>
  <si>
    <t>20215001000000150</t>
  </si>
  <si>
    <t>i2_54420215001000000150</t>
  </si>
  <si>
    <t>Дотации бюджетам городских поселений на выравнивание бюджетной обеспеченности</t>
  </si>
  <si>
    <t>20215001130000150</t>
  </si>
  <si>
    <t>Субсидии бюджетам бюджетной системы Российской Федерации (межбюджетные субсидии)</t>
  </si>
  <si>
    <t>20220000000000150</t>
  </si>
  <si>
    <t>i2_54420220000000000150</t>
  </si>
  <si>
    <t>Субсидии бюджетам на реализацию программ формирования современной городской среды</t>
  </si>
  <si>
    <t>20225555000000150</t>
  </si>
  <si>
    <t>i2_54420225555000000150</t>
  </si>
  <si>
    <t>Субсидии бюджетам городских поселений на реализацию программ формирования современной городской среды</t>
  </si>
  <si>
    <t>20225555130000150</t>
  </si>
  <si>
    <t>Прочие субсидии</t>
  </si>
  <si>
    <t>20229999000000150</t>
  </si>
  <si>
    <t>i2_54420229999000000150</t>
  </si>
  <si>
    <t>Прочие субсидии бюджетам городских поселений</t>
  </si>
  <si>
    <t>20229999130000150</t>
  </si>
  <si>
    <t>Субвенции бюджетам бюджетной системы Российской Федерации</t>
  </si>
  <si>
    <t>20230000000000150</t>
  </si>
  <si>
    <t>i2_54420230000000000150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</si>
  <si>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</si>
  <si>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</si>
  <si>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i2_54420230024000000150</t>
  </si>
  <si>
    <t>Субвенции бюджетам городских поселений на выполнение передаваемых полномочий субъектов Российской Федерации</t>
  </si>
  <si>
    <t>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</si>
  <si>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</si>
  <si>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</si>
  <si>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i2_54420235118000000150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</si>
  <si>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</si>
  <si>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20235118130000150</t>
  </si>
  <si>
    <t>БЕЗВОЗМЕЗДНЫЕ ПОСТУПЛЕНИЯ ОТ НЕГОСУДАРСТВЕННЫХ ОРГАНИЗАЦИЙ</t>
  </si>
  <si>
    <t>20400000000000000</t>
  </si>
  <si>
    <t>i2_54420400000000000000</t>
  </si>
  <si>
    <t>Безвозмездные поступления от негосударственных организаций в бюджеты городских поселений</t>
  </si>
  <si>
    <t>20405000130000150</t>
  </si>
  <si>
    <t>i2_54420405000130000150</t>
  </si>
  <si>
    <t>Прочие безвозмездные поступления от негосударственных организаций в бюджеты городских поселений</t>
  </si>
  <si>
    <t>20405099130000150</t>
  </si>
  <si>
    <t>ПРОЧИЕ БЕЗВОЗМЕЗДНЫЕ ПОСТУПЛЕНИЯ</t>
  </si>
  <si>
    <t>20700000000000000</t>
  </si>
  <si>
    <t>i2_54420700000000000000</t>
  </si>
  <si>
    <t>Прочие безвозмездные поступления в бюджеты городских поселений</t>
  </si>
  <si>
    <t>20705000130000150</t>
  </si>
  <si>
    <t>i2_54420705000130000150</t>
  </si>
  <si>
    <t>20705030130000150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</si>
</sst>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177">
    <xf numFmtId="0" fontId="0" fillId="0" borderId="0" xfId="0"/>
    <xf numFmtId="0" fontId="2" fillId="18" borderId="10" xfId="0" applyFont="1" applyFill="1" applyBorder="1" applyAlignment="1">
      <alignment horizontal="center"/>
    </xf>
    <xf numFmtId="49" fontId="2" fillId="18" borderId="0" xfId="0" applyNumberFormat="1" applyFont="1" applyFill="1" applyBorder="1" applyAlignment="1">
      <alignment horizontal="center"/>
    </xf>
    <xf numFmtId="49" fontId="0" fillId="18" borderId="0" xfId="0" applyNumberFormat="1" applyFill="1"/>
    <xf numFmtId="0" fontId="0" fillId="18" borderId="0" xfId="0" applyFill="1"/>
    <xf numFmtId="0" fontId="2" fillId="18" borderId="0" xfId="0" applyFont="1" applyFill="1" applyAlignment="1">
      <alignment horizontal="centerContinuous"/>
    </xf>
    <xf numFmtId="0" fontId="2" fillId="18" borderId="0" xfId="0" applyFont="1" applyFill="1" applyAlignment="1">
      <alignment horizontal="left"/>
    </xf>
    <xf numFmtId="0" fontId="0" fillId="18" borderId="0" xfId="0" applyFill="1" applyAlignment="1">
      <alignment horizontal="left"/>
    </xf>
    <xf numFmtId="49" fontId="2" fillId="18" borderId="41" xfId="0" applyNumberFormat="1" applyFont="1" applyFill="1" applyBorder="1" applyAlignment="1">
      <alignment horizontal="center"/>
    </xf>
    <xf numFmtId="0" fontId="2" fillId="18" borderId="0" xfId="0" applyFont="1" applyFill="1" applyAlignment="1">
      <alignment horizontal="right"/>
    </xf>
    <xf numFmtId="14" fontId="2" fillId="18" borderId="43" xfId="0" applyNumberFormat="1" applyFont="1" applyFill="1" applyBorder="1" applyAlignment="1">
      <alignment horizontal="center"/>
    </xf>
    <xf numFmtId="49" fontId="2" fillId="18" borderId="0" xfId="0" applyNumberFormat="1" applyFont="1" applyFill="1"/>
    <xf numFmtId="49" fontId="2" fillId="18" borderId="0" xfId="0" applyNumberFormat="1" applyFont="1" applyFill="1" applyAlignment="1">
      <alignment horizontal="right"/>
    </xf>
    <xf numFmtId="49" fontId="2" fillId="18" borderId="42" xfId="0" applyNumberFormat="1" applyFont="1" applyFill="1" applyBorder="1" applyAlignment="1">
      <alignment horizontal="center"/>
    </xf>
    <xf numFmtId="49" fontId="2" fillId="18" borderId="43" xfId="0" applyNumberFormat="1" applyFont="1" applyFill="1" applyBorder="1" applyAlignment="1">
      <alignment horizontal="center"/>
    </xf>
    <xf numFmtId="0" fontId="2" fillId="18" borderId="0" xfId="0" applyFont="1" applyFill="1" applyAlignment="1"/>
    <xf numFmtId="49" fontId="2" fillId="18" borderId="44" xfId="0" applyNumberFormat="1" applyFont="1" applyFill="1" applyBorder="1" applyAlignment="1">
      <alignment horizontal="center"/>
    </xf>
    <xf numFmtId="49" fontId="1" fillId="18" borderId="0" xfId="0" applyNumberFormat="1" applyFont="1" applyFill="1" applyBorder="1" applyAlignment="1">
      <alignment horizontal="center"/>
    </xf>
    <xf numFmtId="0" fontId="0" fillId="18" borderId="11" xfId="0" applyFill="1" applyBorder="1" applyAlignment="1">
      <alignment horizontal="left"/>
    </xf>
    <xf numFmtId="0" fontId="0" fillId="18" borderId="11" xfId="0" applyFill="1" applyBorder="1" applyAlignment="1"/>
    <xf numFmtId="49" fontId="0" fillId="18" borderId="11" xfId="0" applyNumberFormat="1" applyFill="1" applyBorder="1"/>
    <xf numFmtId="0" fontId="0" fillId="18" borderId="11" xfId="0" applyFill="1" applyBorder="1"/>
    <xf numFmtId="49" fontId="0" fillId="18" borderId="0" xfId="0" applyNumberFormat="1" applyFill="1" applyBorder="1"/>
    <xf numFmtId="49" fontId="2" fillId="18" borderId="0" xfId="0" applyNumberFormat="1" applyFont="1" applyFill="1" applyBorder="1" applyAlignment="1">
      <alignment horizontal="center" vertical="center" wrapText="1"/>
    </xf>
    <xf numFmtId="0" fontId="2" fillId="18" borderId="34" xfId="0" applyFont="1" applyFill="1" applyBorder="1" applyAlignment="1">
      <alignment horizontal="center" vertical="center"/>
    </xf>
    <xf numFmtId="0" fontId="2" fillId="18" borderId="10" xfId="0" applyFont="1" applyFill="1" applyBorder="1" applyAlignment="1">
      <alignment horizontal="center" vertical="center"/>
    </xf>
    <xf numFmtId="49" fontId="2" fillId="18" borderId="10" xfId="0" applyNumberFormat="1" applyFont="1" applyFill="1" applyBorder="1" applyAlignment="1">
      <alignment horizontal="center" vertical="center"/>
    </xf>
    <xf numFmtId="49" fontId="2" fillId="18" borderId="0" xfId="0" applyNumberFormat="1" applyFont="1" applyFill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49" fontId="3" fillId="18" borderId="21" xfId="0" applyNumberFormat="1" applyFont="1" applyFill="1" applyBorder="1" applyAlignment="1">
      <alignment horizontal="center" wrapText="1"/>
    </xf>
    <xf numFmtId="4" fontId="2" fillId="18" borderId="12" xfId="0" applyNumberFormat="1" applyFont="1" applyFill="1" applyBorder="1" applyAlignment="1">
      <alignment horizontal="right"/>
    </xf>
    <xf numFmtId="4" fontId="2" fillId="18" borderId="48" xfId="0" applyNumberFormat="1" applyFont="1" applyFill="1" applyBorder="1" applyAlignment="1">
      <alignment horizontal="right"/>
    </xf>
    <xf numFmtId="0" fontId="3" fillId="18" borderId="37" xfId="0" applyFont="1" applyFill="1" applyBorder="1" applyAlignment="1">
      <alignment horizontal="left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0" fontId="3" fillId="18" borderId="40" xfId="0" applyFont="1" applyFill="1" applyBorder="1" applyAlignment="1">
      <alignment horizontal="left" wrapText="1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2" fillId="18" borderId="0" xfId="0" applyNumberFormat="1" applyFont="1" applyFill="1" applyBorder="1" applyAlignment="1">
      <alignment horizontal="right"/>
    </xf>
    <xf numFmtId="0" fontId="3" fillId="18" borderId="40" xfId="0" applyFont="1" applyFill="1" applyBorder="1" applyAlignment="1" applyProtection="1">
      <alignment horizontal="left" wrapText="1"/>
      <protection locked="0"/>
    </xf>
    <xf numFmtId="49" fontId="3" fillId="18" borderId="14" xfId="0" applyNumberFormat="1" applyFont="1" applyFill="1" applyBorder="1" applyAlignment="1" applyProtection="1">
      <alignment horizontal="center" wrapText="1"/>
      <protection locked="0"/>
    </xf>
    <xf numFmtId="49" fontId="2" fillId="18" borderId="49" xfId="0" applyNumberFormat="1" applyFont="1" applyFill="1" applyBorder="1" applyAlignment="1" applyProtection="1">
      <alignment horizontal="center" wrapText="1"/>
      <protection locked="0"/>
    </xf>
    <xf numFmtId="4" fontId="2" fillId="18" borderId="12" xfId="0" applyNumberFormat="1" applyFont="1" applyFill="1" applyBorder="1" applyAlignment="1" applyProtection="1">
      <alignment horizontal="right" wrapText="1"/>
      <protection locked="0"/>
    </xf>
    <xf numFmtId="4" fontId="2" fillId="18" borderId="20" xfId="0" applyNumberFormat="1" applyFont="1" applyFill="1" applyBorder="1" applyAlignment="1" applyProtection="1">
      <alignment horizontal="right" wrapText="1"/>
      <protection locked="0"/>
    </xf>
    <xf numFmtId="4" fontId="2" fillId="18" borderId="32" xfId="0" applyNumberFormat="1" applyFont="1" applyFill="1" applyBorder="1" applyAlignment="1">
      <alignment horizontal="right" wrapText="1"/>
    </xf>
    <xf numFmtId="49" fontId="2" fillId="18" borderId="0" xfId="0" applyNumberFormat="1" applyFont="1" applyFill="1" applyBorder="1" applyAlignment="1">
      <alignment horizontal="right" wrapText="1"/>
    </xf>
    <xf numFmtId="49" fontId="0" fillId="18" borderId="0" xfId="0" applyNumberFormat="1" applyFill="1" applyAlignment="1">
      <alignment wrapText="1"/>
    </xf>
    <xf numFmtId="0" fontId="0" fillId="18" borderId="0" xfId="0" applyFill="1" applyAlignment="1">
      <alignment wrapText="1"/>
    </xf>
    <xf numFmtId="0" fontId="3" fillId="18" borderId="13" xfId="0" applyFont="1" applyFill="1" applyBorder="1" applyAlignment="1">
      <alignment horizontal="left" wrapText="1"/>
    </xf>
    <xf numFmtId="49" fontId="3" fillId="18" borderId="17" xfId="0" applyNumberFormat="1" applyFont="1" applyFill="1" applyBorder="1" applyAlignment="1">
      <alignment horizontal="center" wrapText="1"/>
    </xf>
    <xf numFmtId="49" fontId="2" fillId="18" borderId="10" xfId="0" applyNumberFormat="1" applyFont="1" applyFill="1" applyBorder="1" applyAlignment="1">
      <alignment horizontal="center"/>
    </xf>
    <xf numFmtId="49" fontId="2" fillId="18" borderId="18" xfId="0" applyNumberFormat="1" applyFont="1" applyFill="1" applyBorder="1" applyAlignment="1">
      <alignment horizontal="center"/>
    </xf>
    <xf numFmtId="4" fontId="2" fillId="18" borderId="18" xfId="0" applyNumberFormat="1" applyFont="1" applyFill="1" applyBorder="1" applyAlignment="1">
      <alignment horizontal="right"/>
    </xf>
    <xf numFmtId="4" fontId="2" fillId="18" borderId="10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0" xfId="0" applyNumberFormat="1" applyFont="1" applyFill="1" applyBorder="1" applyAlignment="1">
      <alignment horizontal="right"/>
    </xf>
    <xf numFmtId="0" fontId="2" fillId="18" borderId="0" xfId="0" applyFont="1" applyFill="1" applyBorder="1" applyAlignment="1">
      <alignment wrapText="1"/>
    </xf>
    <xf numFmtId="49" fontId="2" fillId="18" borderId="0" xfId="0" applyNumberFormat="1" applyFont="1" applyFill="1" applyBorder="1" applyAlignment="1">
      <alignment wrapText="1"/>
    </xf>
    <xf numFmtId="49" fontId="2" fillId="18" borderId="0" xfId="0" applyNumberFormat="1" applyFont="1" applyFill="1" applyBorder="1"/>
    <xf numFmtId="0" fontId="1" fillId="18" borderId="0" xfId="0" applyFont="1" applyFill="1" applyBorder="1" applyAlignment="1">
      <alignment horizontal="center"/>
    </xf>
    <xf numFmtId="0" fontId="3" fillId="18" borderId="27" xfId="0" applyFont="1" applyFill="1" applyBorder="1" applyAlignment="1">
      <alignment horizontal="left" wrapText="1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9" fontId="3" fillId="18" borderId="51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1" xfId="0" applyNumberFormat="1" applyFont="1" applyFill="1" applyBorder="1" applyAlignment="1" applyProtection="1">
      <alignment horizontal="center" wrapText="1"/>
      <protection locked="0"/>
    </xf>
    <xf numFmtId="49" fontId="2" fillId="18" borderId="50" xfId="0" applyNumberFormat="1" applyFont="1" applyFill="1" applyBorder="1" applyAlignment="1" applyProtection="1">
      <alignment horizontal="center" wrapText="1"/>
      <protection locked="0"/>
    </xf>
    <xf numFmtId="0" fontId="3" fillId="18" borderId="16" xfId="0" applyFont="1" applyFill="1" applyBorder="1" applyAlignment="1">
      <alignment horizontal="left" wrapText="1"/>
    </xf>
    <xf numFmtId="0" fontId="3" fillId="18" borderId="17" xfId="0" applyFont="1" applyFill="1" applyBorder="1" applyAlignment="1">
      <alignment horizontal="left" wrapText="1"/>
    </xf>
    <xf numFmtId="49" fontId="2" fillId="18" borderId="19" xfId="0" applyNumberFormat="1" applyFont="1" applyFill="1" applyBorder="1" applyAlignment="1">
      <alignment horizontal="center"/>
    </xf>
    <xf numFmtId="4" fontId="2" fillId="18" borderId="19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0" fontId="3" fillId="18" borderId="0" xfId="0" applyFont="1" applyFill="1" applyBorder="1" applyAlignment="1">
      <alignment horizontal="left" wrapText="1"/>
    </xf>
    <xf numFmtId="4" fontId="2" fillId="18" borderId="0" xfId="0" applyNumberFormat="1" applyFont="1" applyFill="1" applyBorder="1" applyAlignment="1">
      <alignment horizontal="center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31" xfId="0" applyNumberFormat="1" applyFont="1" applyFill="1" applyBorder="1" applyAlignment="1">
      <alignment horizontal="right"/>
    </xf>
    <xf numFmtId="49" fontId="2" fillId="18" borderId="45" xfId="0" applyNumberFormat="1" applyFont="1" applyFill="1" applyBorder="1" applyAlignment="1">
      <alignment horizontal="center"/>
    </xf>
    <xf numFmtId="49" fontId="3" fillId="18" borderId="0" xfId="0" applyNumberFormat="1" applyFont="1" applyFill="1" applyBorder="1" applyAlignment="1">
      <alignment horizontal="center" wrapText="1"/>
    </xf>
    <xf numFmtId="49" fontId="0" fillId="18" borderId="11" xfId="0" applyNumberFormat="1" applyFill="1" applyBorder="1" applyAlignment="1">
      <alignment horizontal="left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49" fontId="3" fillId="18" borderId="22" xfId="0" applyNumberFormat="1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0" fontId="3" fillId="18" borderId="38" xfId="0" applyFont="1" applyFill="1" applyBorder="1" applyAlignment="1" applyProtection="1">
      <alignment horizontal="left" wrapText="1"/>
      <protection locked="0"/>
    </xf>
    <xf numFmtId="4" fontId="2" fillId="18" borderId="0" xfId="0" applyNumberFormat="1" applyFont="1" applyFill="1" applyBorder="1" applyAlignment="1">
      <alignment horizontal="right" wrapText="1"/>
    </xf>
    <xf numFmtId="49" fontId="3" fillId="18" borderId="15" xfId="0" applyNumberFormat="1" applyFont="1" applyFill="1" applyBorder="1" applyAlignment="1">
      <alignment horizontal="left" wrapText="1"/>
    </xf>
    <xf numFmtId="49" fontId="2" fillId="18" borderId="1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center"/>
    </xf>
    <xf numFmtId="4" fontId="2" fillId="18" borderId="20" xfId="0" applyNumberFormat="1" applyFont="1" applyFill="1" applyBorder="1" applyAlignment="1">
      <alignment horizontal="center"/>
    </xf>
    <xf numFmtId="4" fontId="2" fillId="18" borderId="32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2" fillId="19" borderId="47" xfId="0" applyNumberFormat="1" applyFont="1" applyFill="1" applyBorder="1" applyAlignment="1">
      <alignment horizontal="center"/>
    </xf>
    <xf numFmtId="4" fontId="2" fillId="19" borderId="12" xfId="0" applyNumberFormat="1" applyFont="1" applyFill="1" applyBorder="1" applyAlignment="1">
      <alignment horizontal="right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right"/>
    </xf>
    <xf numFmtId="0" fontId="0" fillId="19" borderId="0" xfId="0" applyFill="1"/>
    <xf numFmtId="0" fontId="3" fillId="19" borderId="38" xfId="0" applyFont="1" applyFill="1" applyBorder="1" applyAlignment="1" applyProtection="1">
      <alignment horizontal="left" wrapText="1"/>
      <protection locked="0"/>
    </xf>
    <xf numFmtId="49" fontId="3" fillId="19" borderId="14" xfId="0" applyNumberFormat="1" applyFont="1" applyFill="1" applyBorder="1" applyAlignment="1" applyProtection="1">
      <alignment horizontal="center" wrapText="1"/>
      <protection locked="0"/>
    </xf>
    <xf numFmtId="49" fontId="2" fillId="19" borderId="49" xfId="0" applyNumberFormat="1" applyFont="1" applyFill="1" applyBorder="1" applyAlignment="1" applyProtection="1">
      <alignment horizontal="center" wrapText="1"/>
      <protection locked="0"/>
    </xf>
    <xf numFmtId="4" fontId="2" fillId="19" borderId="12" xfId="0" applyNumberFormat="1" applyFont="1" applyFill="1" applyBorder="1" applyAlignment="1" applyProtection="1">
      <alignment horizontal="right" wrapText="1"/>
      <protection locked="0"/>
    </xf>
    <xf numFmtId="4" fontId="2" fillId="19" borderId="20" xfId="0" applyNumberFormat="1" applyFont="1" applyFill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" fontId="2" fillId="19" borderId="0" xfId="0" applyNumberFormat="1" applyFont="1" applyFill="1" applyBorder="1" applyAlignment="1">
      <alignment horizontal="right" wrapText="1"/>
    </xf>
    <xf numFmtId="49" fontId="0" fillId="19" borderId="0" xfId="0" applyNumberFormat="1" applyFill="1" applyAlignment="1">
      <alignment wrapText="1"/>
    </xf>
    <xf numFmtId="4" fontId="2" fillId="18" borderId="35" xfId="0" applyNumberFormat="1" applyFont="1" applyFill="1" applyBorder="1" applyAlignment="1" applyProtection="1">
      <alignment horizontal="right"/>
    </xf>
    <xf numFmtId="4" fontId="2" fillId="18" borderId="32" xfId="0" applyNumberFormat="1" applyFont="1" applyFill="1" applyBorder="1" applyAlignment="1" applyProtection="1">
      <alignment horizontal="center"/>
    </xf>
    <xf numFmtId="49" fontId="2" fillId="18" borderId="49" xfId="0" applyNumberFormat="1" applyFont="1" applyFill="1" applyBorder="1" applyAlignment="1" applyProtection="1">
      <alignment horizontal="center"/>
      <protection locked="0"/>
    </xf>
    <xf numFmtId="4" fontId="2" fillId="18" borderId="12" xfId="0" applyNumberFormat="1" applyFont="1" applyFill="1" applyBorder="1" applyAlignment="1" applyProtection="1">
      <alignment horizontal="right"/>
      <protection locked="0"/>
    </xf>
    <xf numFmtId="0" fontId="2" fillId="18" borderId="32" xfId="0" applyNumberFormat="1" applyFont="1" applyFill="1" applyBorder="1" applyAlignment="1">
      <alignment horizontal="center"/>
    </xf>
    <xf numFmtId="0" fontId="3" fillId="18" borderId="46" xfId="0" applyFont="1" applyFill="1" applyBorder="1" applyAlignment="1">
      <alignment horizontal="left" wrapText="1"/>
    </xf>
    <xf numFmtId="4" fontId="2" fillId="18" borderId="33" xfId="0" applyNumberFormat="1" applyFont="1" applyFill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2" fillId="18" borderId="54" xfId="0" applyNumberFormat="1" applyFont="1" applyFill="1" applyBorder="1" applyAlignment="1">
      <alignment horizontal="center" vertical="center" wrapText="1"/>
    </xf>
    <xf numFmtId="49" fontId="2" fillId="18" borderId="26" xfId="0" applyNumberFormat="1" applyFont="1" applyFill="1" applyBorder="1" applyAlignment="1">
      <alignment horizontal="center" vertical="center" wrapText="1"/>
    </xf>
    <xf numFmtId="49" fontId="2" fillId="18" borderId="20" xfId="0" applyNumberFormat="1" applyFont="1" applyFill="1" applyBorder="1" applyAlignment="1">
      <alignment horizontal="center" vertical="center" wrapText="1"/>
    </xf>
    <xf numFmtId="49" fontId="2" fillId="18" borderId="62" xfId="0" applyNumberFormat="1" applyFont="1" applyFill="1" applyBorder="1" applyAlignment="1">
      <alignment horizontal="center" vertical="center" wrapText="1"/>
    </xf>
    <xf numFmtId="49" fontId="2" fillId="18" borderId="63" xfId="0" applyNumberFormat="1" applyFont="1" applyFill="1" applyBorder="1" applyAlignment="1">
      <alignment horizontal="center" vertical="center" wrapText="1"/>
    </xf>
    <xf numFmtId="49" fontId="2" fillId="18" borderId="64" xfId="0" applyNumberFormat="1" applyFont="1" applyFill="1" applyBorder="1" applyAlignment="1">
      <alignment horizontal="center" vertical="center" wrapText="1"/>
    </xf>
    <xf numFmtId="49" fontId="2" fillId="18" borderId="39" xfId="0" applyNumberFormat="1" applyFont="1" applyFill="1" applyBorder="1" applyAlignment="1">
      <alignment horizontal="center" vertical="center" wrapText="1"/>
    </xf>
    <xf numFmtId="49" fontId="2" fillId="18" borderId="0" xfId="0" applyNumberFormat="1" applyFont="1" applyFill="1" applyBorder="1" applyAlignment="1">
      <alignment horizontal="center" vertical="center" wrapText="1"/>
    </xf>
    <xf numFmtId="49" fontId="2" fillId="18" borderId="25" xfId="0" applyNumberFormat="1" applyFont="1" applyFill="1" applyBorder="1" applyAlignment="1">
      <alignment horizontal="center" vertical="center" wrapText="1"/>
    </xf>
    <xf numFmtId="49" fontId="2" fillId="18" borderId="65" xfId="0" applyNumberFormat="1" applyFont="1" applyFill="1" applyBorder="1" applyAlignment="1">
      <alignment horizontal="center" vertical="center" wrapText="1"/>
    </xf>
    <xf numFmtId="49" fontId="2" fillId="18" borderId="11" xfId="0" applyNumberFormat="1" applyFont="1" applyFill="1" applyBorder="1" applyAlignment="1">
      <alignment horizontal="center" vertical="center" wrapText="1"/>
    </xf>
    <xf numFmtId="49" fontId="2" fillId="18" borderId="12" xfId="0" applyNumberFormat="1" applyFont="1" applyFill="1" applyBorder="1" applyAlignment="1">
      <alignment horizontal="center" vertical="center" wrapText="1"/>
    </xf>
    <xf numFmtId="0" fontId="2" fillId="18" borderId="60" xfId="0" applyFont="1" applyFill="1" applyBorder="1" applyAlignment="1">
      <alignment horizontal="center" vertical="center"/>
    </xf>
    <xf numFmtId="0" fontId="2" fillId="18" borderId="61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53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 applyProtection="1">
      <alignment horizontal="center" wrapText="1"/>
      <protection locked="0"/>
    </xf>
    <xf numFmtId="49" fontId="2" fillId="19" borderId="33" xfId="0" applyNumberFormat="1" applyFont="1" applyFill="1" applyBorder="1" applyAlignment="1" applyProtection="1">
      <alignment horizontal="center" wrapText="1"/>
      <protection locked="0"/>
    </xf>
    <xf numFmtId="49" fontId="2" fillId="18" borderId="52" xfId="0" applyNumberFormat="1" applyFont="1" applyFill="1" applyBorder="1" applyAlignment="1" applyProtection="1">
      <alignment horizontal="center"/>
      <protection locked="0"/>
    </xf>
    <xf numFmtId="49" fontId="2" fillId="18" borderId="33" xfId="0" applyNumberFormat="1" applyFont="1" applyFill="1" applyBorder="1" applyAlignment="1" applyProtection="1">
      <alignment horizontal="center"/>
      <protection locked="0"/>
    </xf>
    <xf numFmtId="0" fontId="1" fillId="18" borderId="0" xfId="0" applyFont="1" applyFill="1" applyBorder="1" applyAlignment="1">
      <alignment horizontal="center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66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0" fontId="1" fillId="18" borderId="0" xfId="0" applyFont="1" applyFill="1" applyAlignment="1">
      <alignment horizontal="center"/>
    </xf>
    <xf numFmtId="0" fontId="1" fillId="18" borderId="25" xfId="0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left"/>
    </xf>
    <xf numFmtId="49" fontId="2" fillId="18" borderId="52" xfId="0" applyNumberFormat="1" applyFont="1" applyFill="1" applyBorder="1" applyAlignment="1">
      <alignment horizontal="left"/>
    </xf>
    <xf numFmtId="49" fontId="2" fillId="18" borderId="11" xfId="0" applyNumberFormat="1" applyFont="1" applyFill="1" applyBorder="1" applyAlignment="1">
      <alignment horizontal="center"/>
    </xf>
    <xf numFmtId="0" fontId="2" fillId="18" borderId="0" xfId="0" applyFont="1" applyFill="1" applyAlignment="1">
      <alignment horizontal="left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8" borderId="53" xfId="0" applyNumberFormat="1" applyFont="1" applyFill="1" applyBorder="1" applyAlignment="1" applyProtection="1">
      <alignment horizontal="center" wrapText="1"/>
      <protection locked="0"/>
    </xf>
    <xf numFmtId="49" fontId="2" fillId="18" borderId="52" xfId="0" applyNumberFormat="1" applyFont="1" applyFill="1" applyBorder="1" applyAlignment="1" applyProtection="1">
      <alignment horizontal="center" wrapText="1"/>
      <protection locked="0"/>
    </xf>
    <xf numFmtId="49" fontId="2" fillId="18" borderId="33" xfId="0" applyNumberFormat="1" applyFont="1" applyFill="1" applyBorder="1" applyAlignment="1" applyProtection="1">
      <alignment horizontal="center" wrapText="1"/>
      <protection locked="0"/>
    </xf>
    <xf numFmtId="49" fontId="2" fillId="18" borderId="66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418"/>
  <sheetViews>
    <sheetView tabSelected="1" topLeftCell="A326" workbookViewId="0">
      <selection activeCell="M432" sqref="M432"/>
    </sheetView>
  </sheetViews>
  <sheetFormatPr defaultRowHeight="12.75"/>
  <cols>
    <col min="1" max="1" width="45.7109375" style="4" customWidth="1"/>
    <col min="2" max="3" width="5.7109375" style="4" customWidth="1"/>
    <col min="4" max="4" width="7.7109375" style="4" customWidth="1"/>
    <col min="5" max="5" width="10.7109375" style="4" customWidth="1"/>
    <col min="6" max="7" width="5.7109375" style="4" customWidth="1"/>
    <col min="8" max="8" width="13.5703125" style="4" customWidth="1"/>
    <col min="9" max="9" width="11.5703125" style="4" customWidth="1"/>
    <col min="10" max="10" width="10.85546875" style="4" customWidth="1"/>
    <col min="11" max="11" width="24.28515625" style="4" hidden="1" customWidth="1"/>
    <col min="12" max="12" width="34.7109375" style="4" hidden="1" customWidth="1"/>
    <col min="13" max="16384" width="9.140625" style="4"/>
  </cols>
  <sheetData>
    <row r="1" spans="1:12" ht="15.75" thickBot="1">
      <c r="A1" s="162" t="s">
        <v>35</v>
      </c>
      <c r="B1" s="162"/>
      <c r="C1" s="162"/>
      <c r="D1" s="162"/>
      <c r="E1" s="162"/>
      <c r="F1" s="162"/>
      <c r="G1" s="162"/>
      <c r="H1" s="162"/>
      <c r="I1" s="163"/>
      <c r="J1" s="1" t="s">
        <v>3</v>
      </c>
      <c r="K1" s="2" t="s">
        <v>58</v>
      </c>
      <c r="L1" s="3"/>
    </row>
    <row r="2" spans="1:12">
      <c r="A2" s="5"/>
      <c r="B2" s="6"/>
      <c r="C2" s="7"/>
      <c r="D2" s="7"/>
      <c r="E2" s="7"/>
      <c r="F2" s="7"/>
      <c r="G2" s="7"/>
      <c r="H2" s="3"/>
      <c r="I2" s="3"/>
      <c r="J2" s="8" t="s">
        <v>19</v>
      </c>
      <c r="K2" s="2" t="s">
        <v>2</v>
      </c>
      <c r="L2" s="3"/>
    </row>
    <row r="3" spans="1:12">
      <c r="A3" s="9" t="s">
        <v>45</v>
      </c>
      <c r="B3" s="166" t="s">
        <v>55</v>
      </c>
      <c r="C3" s="166"/>
      <c r="D3" s="166"/>
      <c r="E3" s="2"/>
      <c r="F3" s="2"/>
      <c r="G3" s="167"/>
      <c r="H3" s="167"/>
      <c r="I3" s="9" t="s">
        <v>22</v>
      </c>
      <c r="J3" s="10">
        <v>43647</v>
      </c>
      <c r="K3" s="2" t="s">
        <v>8</v>
      </c>
      <c r="L3" s="3"/>
    </row>
    <row r="4" spans="1:12">
      <c r="A4" s="6"/>
      <c r="B4" s="6"/>
      <c r="C4" s="6"/>
      <c r="D4" s="6"/>
      <c r="E4" s="6"/>
      <c r="F4" s="6"/>
      <c r="G4" s="6"/>
      <c r="H4" s="11"/>
      <c r="I4" s="12" t="s">
        <v>21</v>
      </c>
      <c r="J4" s="13" t="s">
        <v>56</v>
      </c>
      <c r="K4" s="2" t="s">
        <v>61</v>
      </c>
      <c r="L4" s="3"/>
    </row>
    <row r="5" spans="1:12">
      <c r="A5" s="6" t="s">
        <v>36</v>
      </c>
      <c r="B5" s="164" t="s">
        <v>57</v>
      </c>
      <c r="C5" s="164"/>
      <c r="D5" s="164"/>
      <c r="E5" s="164"/>
      <c r="F5" s="164"/>
      <c r="G5" s="164"/>
      <c r="H5" s="164"/>
      <c r="I5" s="12" t="s">
        <v>30</v>
      </c>
      <c r="J5" s="14" t="s">
        <v>58</v>
      </c>
      <c r="K5" s="2"/>
      <c r="L5" s="3"/>
    </row>
    <row r="6" spans="1:12">
      <c r="A6" s="6" t="s">
        <v>37</v>
      </c>
      <c r="B6" s="165" t="s">
        <v>54</v>
      </c>
      <c r="C6" s="165"/>
      <c r="D6" s="165"/>
      <c r="E6" s="165"/>
      <c r="F6" s="165"/>
      <c r="G6" s="165"/>
      <c r="H6" s="165"/>
      <c r="I6" s="12" t="s">
        <v>52</v>
      </c>
      <c r="J6" s="14" t="s">
        <v>63</v>
      </c>
      <c r="K6" s="2" t="s">
        <v>62</v>
      </c>
      <c r="L6" s="3"/>
    </row>
    <row r="7" spans="1:12">
      <c r="A7" s="15" t="s">
        <v>53</v>
      </c>
      <c r="B7" s="6"/>
      <c r="C7" s="6"/>
      <c r="D7" s="6"/>
      <c r="E7" s="6"/>
      <c r="F7" s="6"/>
      <c r="G7" s="6"/>
      <c r="H7" s="11"/>
      <c r="I7" s="12"/>
      <c r="J7" s="14"/>
      <c r="K7" s="2"/>
    </row>
    <row r="8" spans="1:12" ht="13.5" thickBot="1">
      <c r="A8" s="6" t="s">
        <v>1</v>
      </c>
      <c r="B8" s="6"/>
      <c r="C8" s="6"/>
      <c r="D8" s="6"/>
      <c r="E8" s="6"/>
      <c r="F8" s="6"/>
      <c r="G8" s="6"/>
      <c r="H8" s="11"/>
      <c r="I8" s="11"/>
      <c r="J8" s="16" t="s">
        <v>0</v>
      </c>
      <c r="K8" s="2" t="s">
        <v>59</v>
      </c>
    </row>
    <row r="9" spans="1:12" ht="15">
      <c r="A9" s="156" t="s">
        <v>29</v>
      </c>
      <c r="B9" s="156"/>
      <c r="C9" s="156"/>
      <c r="D9" s="156"/>
      <c r="E9" s="156"/>
      <c r="F9" s="156"/>
      <c r="G9" s="156"/>
      <c r="H9" s="156"/>
      <c r="I9" s="156"/>
      <c r="J9" s="156"/>
      <c r="K9" s="17" t="s">
        <v>60</v>
      </c>
    </row>
    <row r="10" spans="1:12">
      <c r="A10" s="18"/>
      <c r="B10" s="18"/>
      <c r="C10" s="19"/>
      <c r="D10" s="19"/>
      <c r="E10" s="19"/>
      <c r="F10" s="19"/>
      <c r="G10" s="19"/>
      <c r="H10" s="20"/>
      <c r="I10" s="20"/>
      <c r="J10" s="21"/>
      <c r="K10" s="22"/>
    </row>
    <row r="11" spans="1:12" ht="12.75" customHeight="1">
      <c r="A11" s="127" t="s">
        <v>38</v>
      </c>
      <c r="B11" s="127" t="s">
        <v>39</v>
      </c>
      <c r="C11" s="130" t="s">
        <v>40</v>
      </c>
      <c r="D11" s="131"/>
      <c r="E11" s="131"/>
      <c r="F11" s="131"/>
      <c r="G11" s="132"/>
      <c r="H11" s="127" t="s">
        <v>41</v>
      </c>
      <c r="I11" s="127" t="s">
        <v>23</v>
      </c>
      <c r="J11" s="127" t="s">
        <v>42</v>
      </c>
      <c r="K11" s="23"/>
    </row>
    <row r="12" spans="1:12">
      <c r="A12" s="128"/>
      <c r="B12" s="128"/>
      <c r="C12" s="133"/>
      <c r="D12" s="134"/>
      <c r="E12" s="134"/>
      <c r="F12" s="134"/>
      <c r="G12" s="135"/>
      <c r="H12" s="128"/>
      <c r="I12" s="128"/>
      <c r="J12" s="128"/>
      <c r="K12" s="23"/>
    </row>
    <row r="13" spans="1:12">
      <c r="A13" s="129"/>
      <c r="B13" s="129"/>
      <c r="C13" s="136"/>
      <c r="D13" s="137"/>
      <c r="E13" s="137"/>
      <c r="F13" s="137"/>
      <c r="G13" s="138"/>
      <c r="H13" s="129"/>
      <c r="I13" s="129"/>
      <c r="J13" s="129"/>
      <c r="K13" s="23"/>
    </row>
    <row r="14" spans="1:12" ht="13.5" thickBot="1">
      <c r="A14" s="24">
        <v>1</v>
      </c>
      <c r="B14" s="25">
        <v>2</v>
      </c>
      <c r="C14" s="139">
        <v>3</v>
      </c>
      <c r="D14" s="140"/>
      <c r="E14" s="140"/>
      <c r="F14" s="140"/>
      <c r="G14" s="141"/>
      <c r="H14" s="26" t="s">
        <v>2</v>
      </c>
      <c r="I14" s="26" t="s">
        <v>25</v>
      </c>
      <c r="J14" s="26" t="s">
        <v>26</v>
      </c>
      <c r="K14" s="27"/>
    </row>
    <row r="15" spans="1:12">
      <c r="A15" s="28" t="s">
        <v>28</v>
      </c>
      <c r="B15" s="29" t="s">
        <v>6</v>
      </c>
      <c r="C15" s="142" t="s">
        <v>17</v>
      </c>
      <c r="D15" s="143"/>
      <c r="E15" s="143"/>
      <c r="F15" s="143"/>
      <c r="G15" s="144"/>
      <c r="H15" s="30">
        <v>46442667.5</v>
      </c>
      <c r="I15" s="30">
        <v>10623889.99</v>
      </c>
      <c r="J15" s="31">
        <v>35840136.75</v>
      </c>
    </row>
    <row r="16" spans="1:12">
      <c r="A16" s="32" t="s">
        <v>4</v>
      </c>
      <c r="B16" s="33"/>
      <c r="C16" s="168"/>
      <c r="D16" s="169"/>
      <c r="E16" s="169"/>
      <c r="F16" s="169"/>
      <c r="G16" s="170"/>
      <c r="H16" s="30"/>
      <c r="I16" s="34"/>
      <c r="J16" s="35"/>
    </row>
    <row r="17" spans="1:12">
      <c r="A17" s="36" t="s">
        <v>64</v>
      </c>
      <c r="B17" s="37" t="s">
        <v>6</v>
      </c>
      <c r="C17" s="38" t="s">
        <v>65</v>
      </c>
      <c r="D17" s="157" t="s">
        <v>66</v>
      </c>
      <c r="E17" s="169"/>
      <c r="F17" s="169"/>
      <c r="G17" s="170"/>
      <c r="H17" s="30">
        <v>1614478.04</v>
      </c>
      <c r="I17" s="34">
        <v>852088.72</v>
      </c>
      <c r="J17" s="35">
        <v>762389.32</v>
      </c>
      <c r="K17" s="39" t="str">
        <f t="shared" ref="K17:K48" si="0">C17 &amp; D17 &amp; G17</f>
        <v>10000000000000000000</v>
      </c>
      <c r="L17" s="3" t="s">
        <v>67</v>
      </c>
    </row>
    <row r="18" spans="1:12">
      <c r="A18" s="36" t="s">
        <v>594</v>
      </c>
      <c r="B18" s="37" t="s">
        <v>6</v>
      </c>
      <c r="C18" s="38" t="s">
        <v>65</v>
      </c>
      <c r="D18" s="157" t="s">
        <v>595</v>
      </c>
      <c r="E18" s="169"/>
      <c r="F18" s="169"/>
      <c r="G18" s="170"/>
      <c r="H18" s="30">
        <v>1614478.04</v>
      </c>
      <c r="I18" s="34">
        <v>852088.72</v>
      </c>
      <c r="J18" s="35">
        <v>762389.32</v>
      </c>
      <c r="K18" s="39" t="str">
        <f t="shared" si="0"/>
        <v>10010000000000000000</v>
      </c>
      <c r="L18" s="3" t="s">
        <v>596</v>
      </c>
    </row>
    <row r="19" spans="1:12" ht="22.5">
      <c r="A19" s="36" t="s">
        <v>597</v>
      </c>
      <c r="B19" s="37" t="s">
        <v>6</v>
      </c>
      <c r="C19" s="38" t="s">
        <v>65</v>
      </c>
      <c r="D19" s="157" t="s">
        <v>598</v>
      </c>
      <c r="E19" s="169"/>
      <c r="F19" s="169"/>
      <c r="G19" s="170"/>
      <c r="H19" s="30">
        <v>1614478.04</v>
      </c>
      <c r="I19" s="34">
        <v>852088.72</v>
      </c>
      <c r="J19" s="35">
        <v>762389.32</v>
      </c>
      <c r="K19" s="39" t="str">
        <f t="shared" si="0"/>
        <v>10010300000000000000</v>
      </c>
      <c r="L19" s="3" t="s">
        <v>599</v>
      </c>
    </row>
    <row r="20" spans="1:12" ht="22.5">
      <c r="A20" s="36" t="s">
        <v>600</v>
      </c>
      <c r="B20" s="37" t="s">
        <v>6</v>
      </c>
      <c r="C20" s="38" t="s">
        <v>65</v>
      </c>
      <c r="D20" s="157" t="s">
        <v>601</v>
      </c>
      <c r="E20" s="169"/>
      <c r="F20" s="169"/>
      <c r="G20" s="170"/>
      <c r="H20" s="30">
        <v>1614478.04</v>
      </c>
      <c r="I20" s="34">
        <v>852088.72</v>
      </c>
      <c r="J20" s="35">
        <v>762389.32</v>
      </c>
      <c r="K20" s="39" t="str">
        <f t="shared" si="0"/>
        <v>10010302000010000110</v>
      </c>
      <c r="L20" s="3" t="s">
        <v>602</v>
      </c>
    </row>
    <row r="21" spans="1:12" ht="56.25">
      <c r="A21" s="36" t="s">
        <v>603</v>
      </c>
      <c r="B21" s="37" t="s">
        <v>6</v>
      </c>
      <c r="C21" s="38" t="s">
        <v>65</v>
      </c>
      <c r="D21" s="157" t="s">
        <v>604</v>
      </c>
      <c r="E21" s="169"/>
      <c r="F21" s="169"/>
      <c r="G21" s="170"/>
      <c r="H21" s="30">
        <v>585451.91</v>
      </c>
      <c r="I21" s="34">
        <v>386812.46</v>
      </c>
      <c r="J21" s="35">
        <v>198639.45</v>
      </c>
      <c r="K21" s="39" t="str">
        <f t="shared" si="0"/>
        <v>10010302230010000110</v>
      </c>
      <c r="L21" s="3" t="s">
        <v>605</v>
      </c>
    </row>
    <row r="22" spans="1:12" s="48" customFormat="1" ht="90">
      <c r="A22" s="40" t="s">
        <v>606</v>
      </c>
      <c r="B22" s="41" t="s">
        <v>6</v>
      </c>
      <c r="C22" s="42" t="s">
        <v>65</v>
      </c>
      <c r="D22" s="173" t="s">
        <v>607</v>
      </c>
      <c r="E22" s="174"/>
      <c r="F22" s="174"/>
      <c r="G22" s="175"/>
      <c r="H22" s="43">
        <v>585451.91</v>
      </c>
      <c r="I22" s="44">
        <v>386812.46</v>
      </c>
      <c r="J22" s="45">
        <f>IF(IF(H22="",0,H22)=0,0,(IF(H22&gt;0,IF(I22&gt;H22,0,H22-I22),IF(I22&gt;H22,H22-I22,0))))</f>
        <v>198639.45</v>
      </c>
      <c r="K22" s="46" t="str">
        <f t="shared" si="0"/>
        <v>10010302231010000110</v>
      </c>
      <c r="L22" s="47" t="str">
        <f>C22 &amp; D22 &amp; G22</f>
        <v>10010302231010000110</v>
      </c>
    </row>
    <row r="23" spans="1:12" ht="78.75">
      <c r="A23" s="36" t="s">
        <v>608</v>
      </c>
      <c r="B23" s="37" t="s">
        <v>6</v>
      </c>
      <c r="C23" s="38" t="s">
        <v>65</v>
      </c>
      <c r="D23" s="157" t="s">
        <v>609</v>
      </c>
      <c r="E23" s="169"/>
      <c r="F23" s="169"/>
      <c r="G23" s="170"/>
      <c r="H23" s="30">
        <v>4102.0200000000004</v>
      </c>
      <c r="I23" s="34">
        <v>2934.78</v>
      </c>
      <c r="J23" s="35">
        <v>1167.24</v>
      </c>
      <c r="K23" s="39" t="str">
        <f t="shared" si="0"/>
        <v>10010302240010000110</v>
      </c>
      <c r="L23" s="3" t="s">
        <v>610</v>
      </c>
    </row>
    <row r="24" spans="1:12" s="48" customFormat="1" ht="101.25">
      <c r="A24" s="40" t="s">
        <v>611</v>
      </c>
      <c r="B24" s="41" t="s">
        <v>6</v>
      </c>
      <c r="C24" s="42" t="s">
        <v>65</v>
      </c>
      <c r="D24" s="173" t="s">
        <v>612</v>
      </c>
      <c r="E24" s="174"/>
      <c r="F24" s="174"/>
      <c r="G24" s="175"/>
      <c r="H24" s="43">
        <v>4102.0200000000004</v>
      </c>
      <c r="I24" s="44">
        <v>2934.78</v>
      </c>
      <c r="J24" s="45">
        <f>IF(IF(H24="",0,H24)=0,0,(IF(H24&gt;0,IF(I24&gt;H24,0,H24-I24),IF(I24&gt;H24,H24-I24,0))))</f>
        <v>1167.24</v>
      </c>
      <c r="K24" s="46" t="str">
        <f t="shared" si="0"/>
        <v>10010302241010000110</v>
      </c>
      <c r="L24" s="47" t="str">
        <f>C24 &amp; D24 &amp; G24</f>
        <v>10010302241010000110</v>
      </c>
    </row>
    <row r="25" spans="1:12" ht="56.25">
      <c r="A25" s="36" t="s">
        <v>613</v>
      </c>
      <c r="B25" s="37" t="s">
        <v>6</v>
      </c>
      <c r="C25" s="38" t="s">
        <v>65</v>
      </c>
      <c r="D25" s="157" t="s">
        <v>614</v>
      </c>
      <c r="E25" s="169"/>
      <c r="F25" s="169"/>
      <c r="G25" s="170"/>
      <c r="H25" s="30">
        <v>1133790.1000000001</v>
      </c>
      <c r="I25" s="34">
        <v>536020.56000000006</v>
      </c>
      <c r="J25" s="35">
        <v>597769.54</v>
      </c>
      <c r="K25" s="39" t="str">
        <f t="shared" si="0"/>
        <v>10010302250010000110</v>
      </c>
      <c r="L25" s="3" t="s">
        <v>615</v>
      </c>
    </row>
    <row r="26" spans="1:12" s="48" customFormat="1" ht="90">
      <c r="A26" s="40" t="s">
        <v>616</v>
      </c>
      <c r="B26" s="41" t="s">
        <v>6</v>
      </c>
      <c r="C26" s="42" t="s">
        <v>65</v>
      </c>
      <c r="D26" s="173" t="s">
        <v>617</v>
      </c>
      <c r="E26" s="174"/>
      <c r="F26" s="174"/>
      <c r="G26" s="175"/>
      <c r="H26" s="43">
        <v>1133790.1000000001</v>
      </c>
      <c r="I26" s="44">
        <v>536020.56000000006</v>
      </c>
      <c r="J26" s="45">
        <f>IF(IF(H26="",0,H26)=0,0,(IF(H26&gt;0,IF(I26&gt;H26,0,H26-I26),IF(I26&gt;H26,H26-I26,0))))</f>
        <v>597769.54</v>
      </c>
      <c r="K26" s="46" t="str">
        <f t="shared" si="0"/>
        <v>10010302251010000110</v>
      </c>
      <c r="L26" s="47" t="str">
        <f>C26 &amp; D26 &amp; G26</f>
        <v>10010302251010000110</v>
      </c>
    </row>
    <row r="27" spans="1:12" ht="56.25">
      <c r="A27" s="36" t="s">
        <v>618</v>
      </c>
      <c r="B27" s="37" t="s">
        <v>6</v>
      </c>
      <c r="C27" s="38" t="s">
        <v>65</v>
      </c>
      <c r="D27" s="157" t="s">
        <v>619</v>
      </c>
      <c r="E27" s="169"/>
      <c r="F27" s="169"/>
      <c r="G27" s="170"/>
      <c r="H27" s="30">
        <v>-108865.99</v>
      </c>
      <c r="I27" s="34">
        <v>-73679.08</v>
      </c>
      <c r="J27" s="35">
        <v>-35186.910000000003</v>
      </c>
      <c r="K27" s="39" t="str">
        <f t="shared" si="0"/>
        <v>10010302260010000110</v>
      </c>
      <c r="L27" s="3" t="s">
        <v>620</v>
      </c>
    </row>
    <row r="28" spans="1:12" s="48" customFormat="1" ht="90">
      <c r="A28" s="40" t="s">
        <v>621</v>
      </c>
      <c r="B28" s="41" t="s">
        <v>6</v>
      </c>
      <c r="C28" s="42" t="s">
        <v>65</v>
      </c>
      <c r="D28" s="173" t="s">
        <v>622</v>
      </c>
      <c r="E28" s="174"/>
      <c r="F28" s="174"/>
      <c r="G28" s="175"/>
      <c r="H28" s="43">
        <v>-108865.99</v>
      </c>
      <c r="I28" s="44">
        <v>-73679.08</v>
      </c>
      <c r="J28" s="45">
        <f>IF(IF(H28="",0,H28)=0,0,(IF(H28&gt;0,IF(I28&gt;H28,0,H28-I28),IF(I28&gt;H28,H28-I28,0))))</f>
        <v>-35186.910000000003</v>
      </c>
      <c r="K28" s="46" t="str">
        <f t="shared" si="0"/>
        <v>10010302261010000110</v>
      </c>
      <c r="L28" s="47" t="str">
        <f>C28 &amp; D28 &amp; G28</f>
        <v>10010302261010000110</v>
      </c>
    </row>
    <row r="29" spans="1:12">
      <c r="A29" s="36" t="s">
        <v>623</v>
      </c>
      <c r="B29" s="37" t="s">
        <v>6</v>
      </c>
      <c r="C29" s="38" t="s">
        <v>624</v>
      </c>
      <c r="D29" s="157" t="s">
        <v>66</v>
      </c>
      <c r="E29" s="169"/>
      <c r="F29" s="169"/>
      <c r="G29" s="170"/>
      <c r="H29" s="30">
        <v>14064500</v>
      </c>
      <c r="I29" s="34">
        <v>6750272.6799999997</v>
      </c>
      <c r="J29" s="35">
        <v>7314227.3200000003</v>
      </c>
      <c r="K29" s="39" t="str">
        <f t="shared" si="0"/>
        <v>18200000000000000000</v>
      </c>
      <c r="L29" s="3" t="s">
        <v>625</v>
      </c>
    </row>
    <row r="30" spans="1:12">
      <c r="A30" s="36" t="s">
        <v>594</v>
      </c>
      <c r="B30" s="37" t="s">
        <v>6</v>
      </c>
      <c r="C30" s="38" t="s">
        <v>624</v>
      </c>
      <c r="D30" s="157" t="s">
        <v>595</v>
      </c>
      <c r="E30" s="169"/>
      <c r="F30" s="169"/>
      <c r="G30" s="170"/>
      <c r="H30" s="30">
        <v>14064500</v>
      </c>
      <c r="I30" s="34">
        <v>6750272.6799999997</v>
      </c>
      <c r="J30" s="35">
        <v>7314227.3200000003</v>
      </c>
      <c r="K30" s="39" t="str">
        <f t="shared" si="0"/>
        <v>18210000000000000000</v>
      </c>
      <c r="L30" s="3" t="s">
        <v>626</v>
      </c>
    </row>
    <row r="31" spans="1:12">
      <c r="A31" s="36" t="s">
        <v>627</v>
      </c>
      <c r="B31" s="37" t="s">
        <v>6</v>
      </c>
      <c r="C31" s="38" t="s">
        <v>624</v>
      </c>
      <c r="D31" s="157" t="s">
        <v>628</v>
      </c>
      <c r="E31" s="169"/>
      <c r="F31" s="169"/>
      <c r="G31" s="170"/>
      <c r="H31" s="30">
        <v>9550000</v>
      </c>
      <c r="I31" s="34">
        <v>4776618.2</v>
      </c>
      <c r="J31" s="35">
        <v>4773381.8</v>
      </c>
      <c r="K31" s="39" t="str">
        <f t="shared" si="0"/>
        <v>18210100000000000000</v>
      </c>
      <c r="L31" s="3" t="s">
        <v>629</v>
      </c>
    </row>
    <row r="32" spans="1:12">
      <c r="A32" s="36" t="s">
        <v>630</v>
      </c>
      <c r="B32" s="37" t="s">
        <v>6</v>
      </c>
      <c r="C32" s="38" t="s">
        <v>624</v>
      </c>
      <c r="D32" s="157" t="s">
        <v>631</v>
      </c>
      <c r="E32" s="169"/>
      <c r="F32" s="169"/>
      <c r="G32" s="170"/>
      <c r="H32" s="30">
        <v>9550000</v>
      </c>
      <c r="I32" s="34">
        <v>4776618.2</v>
      </c>
      <c r="J32" s="35">
        <v>4773381.8</v>
      </c>
      <c r="K32" s="39" t="str">
        <f t="shared" si="0"/>
        <v>18210102000010000110</v>
      </c>
      <c r="L32" s="3" t="s">
        <v>632</v>
      </c>
    </row>
    <row r="33" spans="1:12" s="48" customFormat="1" ht="56.25">
      <c r="A33" s="40" t="s">
        <v>633</v>
      </c>
      <c r="B33" s="41" t="s">
        <v>6</v>
      </c>
      <c r="C33" s="42" t="s">
        <v>624</v>
      </c>
      <c r="D33" s="173" t="s">
        <v>634</v>
      </c>
      <c r="E33" s="174"/>
      <c r="F33" s="174"/>
      <c r="G33" s="175"/>
      <c r="H33" s="43">
        <v>9528000</v>
      </c>
      <c r="I33" s="44">
        <v>4775688.91</v>
      </c>
      <c r="J33" s="45">
        <f>IF(IF(H33="",0,H33)=0,0,(IF(H33&gt;0,IF(I33&gt;H33,0,H33-I33),IF(I33&gt;H33,H33-I33,0))))</f>
        <v>4752311.09</v>
      </c>
      <c r="K33" s="46" t="str">
        <f t="shared" si="0"/>
        <v>18210102010010000110</v>
      </c>
      <c r="L33" s="47" t="str">
        <f>C33 &amp; D33 &amp; G33</f>
        <v>18210102010010000110</v>
      </c>
    </row>
    <row r="34" spans="1:12" s="48" customFormat="1" ht="90">
      <c r="A34" s="40" t="s">
        <v>635</v>
      </c>
      <c r="B34" s="41" t="s">
        <v>6</v>
      </c>
      <c r="C34" s="42" t="s">
        <v>624</v>
      </c>
      <c r="D34" s="173" t="s">
        <v>636</v>
      </c>
      <c r="E34" s="174"/>
      <c r="F34" s="174"/>
      <c r="G34" s="175"/>
      <c r="H34" s="43">
        <v>10000</v>
      </c>
      <c r="I34" s="44">
        <v>253.85</v>
      </c>
      <c r="J34" s="45">
        <f>IF(IF(H34="",0,H34)=0,0,(IF(H34&gt;0,IF(I34&gt;H34,0,H34-I34),IF(I34&gt;H34,H34-I34,0))))</f>
        <v>9746.15</v>
      </c>
      <c r="K34" s="46" t="str">
        <f t="shared" si="0"/>
        <v>18210102020010000110</v>
      </c>
      <c r="L34" s="47" t="str">
        <f>C34 &amp; D34 &amp; G34</f>
        <v>18210102020010000110</v>
      </c>
    </row>
    <row r="35" spans="1:12" s="48" customFormat="1" ht="33.75">
      <c r="A35" s="40" t="s">
        <v>637</v>
      </c>
      <c r="B35" s="41" t="s">
        <v>6</v>
      </c>
      <c r="C35" s="42" t="s">
        <v>624</v>
      </c>
      <c r="D35" s="173" t="s">
        <v>638</v>
      </c>
      <c r="E35" s="174"/>
      <c r="F35" s="174"/>
      <c r="G35" s="175"/>
      <c r="H35" s="43">
        <v>12000</v>
      </c>
      <c r="I35" s="44">
        <v>675.44</v>
      </c>
      <c r="J35" s="45">
        <f>IF(IF(H35="",0,H35)=0,0,(IF(H35&gt;0,IF(I35&gt;H35,0,H35-I35),IF(I35&gt;H35,H35-I35,0))))</f>
        <v>11324.56</v>
      </c>
      <c r="K35" s="46" t="str">
        <f t="shared" si="0"/>
        <v>18210102030010000110</v>
      </c>
      <c r="L35" s="47" t="str">
        <f>C35 &amp; D35 &amp; G35</f>
        <v>18210102030010000110</v>
      </c>
    </row>
    <row r="36" spans="1:12">
      <c r="A36" s="36" t="s">
        <v>639</v>
      </c>
      <c r="B36" s="37" t="s">
        <v>6</v>
      </c>
      <c r="C36" s="38" t="s">
        <v>624</v>
      </c>
      <c r="D36" s="157" t="s">
        <v>640</v>
      </c>
      <c r="E36" s="169"/>
      <c r="F36" s="169"/>
      <c r="G36" s="170"/>
      <c r="H36" s="30">
        <v>12500</v>
      </c>
      <c r="I36" s="34">
        <v>8179.9</v>
      </c>
      <c r="J36" s="35">
        <v>4320.1000000000004</v>
      </c>
      <c r="K36" s="39" t="str">
        <f t="shared" si="0"/>
        <v>18210500000000000000</v>
      </c>
      <c r="L36" s="3" t="s">
        <v>641</v>
      </c>
    </row>
    <row r="37" spans="1:12">
      <c r="A37" s="36" t="s">
        <v>642</v>
      </c>
      <c r="B37" s="37" t="s">
        <v>6</v>
      </c>
      <c r="C37" s="38" t="s">
        <v>624</v>
      </c>
      <c r="D37" s="157" t="s">
        <v>643</v>
      </c>
      <c r="E37" s="169"/>
      <c r="F37" s="169"/>
      <c r="G37" s="170"/>
      <c r="H37" s="30">
        <v>12500</v>
      </c>
      <c r="I37" s="34">
        <v>8179.9</v>
      </c>
      <c r="J37" s="35">
        <v>4320.1000000000004</v>
      </c>
      <c r="K37" s="39" t="str">
        <f t="shared" si="0"/>
        <v>18210503000010000110</v>
      </c>
      <c r="L37" s="3" t="s">
        <v>644</v>
      </c>
    </row>
    <row r="38" spans="1:12" s="48" customFormat="1">
      <c r="A38" s="40" t="s">
        <v>642</v>
      </c>
      <c r="B38" s="41" t="s">
        <v>6</v>
      </c>
      <c r="C38" s="42" t="s">
        <v>624</v>
      </c>
      <c r="D38" s="173" t="s">
        <v>645</v>
      </c>
      <c r="E38" s="174"/>
      <c r="F38" s="174"/>
      <c r="G38" s="175"/>
      <c r="H38" s="43">
        <v>12500</v>
      </c>
      <c r="I38" s="44">
        <v>8179.9</v>
      </c>
      <c r="J38" s="45">
        <f>IF(IF(H38="",0,H38)=0,0,(IF(H38&gt;0,IF(I38&gt;H38,0,H38-I38),IF(I38&gt;H38,H38-I38,0))))</f>
        <v>4320.1000000000004</v>
      </c>
      <c r="K38" s="46" t="str">
        <f t="shared" si="0"/>
        <v>18210503010010000110</v>
      </c>
      <c r="L38" s="47" t="str">
        <f>C38 &amp; D38 &amp; G38</f>
        <v>18210503010010000110</v>
      </c>
    </row>
    <row r="39" spans="1:12">
      <c r="A39" s="36" t="s">
        <v>646</v>
      </c>
      <c r="B39" s="37" t="s">
        <v>6</v>
      </c>
      <c r="C39" s="38" t="s">
        <v>624</v>
      </c>
      <c r="D39" s="157" t="s">
        <v>647</v>
      </c>
      <c r="E39" s="169"/>
      <c r="F39" s="169"/>
      <c r="G39" s="170"/>
      <c r="H39" s="30">
        <v>4502000</v>
      </c>
      <c r="I39" s="34">
        <v>1965474.58</v>
      </c>
      <c r="J39" s="35">
        <v>2536525.42</v>
      </c>
      <c r="K39" s="39" t="str">
        <f t="shared" si="0"/>
        <v>18210600000000000000</v>
      </c>
      <c r="L39" s="3" t="s">
        <v>648</v>
      </c>
    </row>
    <row r="40" spans="1:12">
      <c r="A40" s="36" t="s">
        <v>649</v>
      </c>
      <c r="B40" s="37" t="s">
        <v>6</v>
      </c>
      <c r="C40" s="38" t="s">
        <v>624</v>
      </c>
      <c r="D40" s="157" t="s">
        <v>650</v>
      </c>
      <c r="E40" s="169"/>
      <c r="F40" s="169"/>
      <c r="G40" s="170"/>
      <c r="H40" s="30">
        <v>797000</v>
      </c>
      <c r="I40" s="34">
        <v>54231</v>
      </c>
      <c r="J40" s="35">
        <v>742769</v>
      </c>
      <c r="K40" s="39" t="str">
        <f t="shared" si="0"/>
        <v>18210601000000000110</v>
      </c>
      <c r="L40" s="3" t="s">
        <v>651</v>
      </c>
    </row>
    <row r="41" spans="1:12" s="48" customFormat="1" ht="33.75">
      <c r="A41" s="40" t="s">
        <v>652</v>
      </c>
      <c r="B41" s="41" t="s">
        <v>6</v>
      </c>
      <c r="C41" s="42" t="s">
        <v>624</v>
      </c>
      <c r="D41" s="173" t="s">
        <v>653</v>
      </c>
      <c r="E41" s="174"/>
      <c r="F41" s="174"/>
      <c r="G41" s="175"/>
      <c r="H41" s="43">
        <v>797000</v>
      </c>
      <c r="I41" s="44">
        <v>54231</v>
      </c>
      <c r="J41" s="45">
        <f>IF(IF(H41="",0,H41)=0,0,(IF(H41&gt;0,IF(I41&gt;H41,0,H41-I41),IF(I41&gt;H41,H41-I41,0))))</f>
        <v>742769</v>
      </c>
      <c r="K41" s="46" t="str">
        <f t="shared" si="0"/>
        <v>18210601030130000110</v>
      </c>
      <c r="L41" s="47" t="str">
        <f>C41 &amp; D41 &amp; G41</f>
        <v>18210601030130000110</v>
      </c>
    </row>
    <row r="42" spans="1:12">
      <c r="A42" s="36" t="s">
        <v>654</v>
      </c>
      <c r="B42" s="37" t="s">
        <v>6</v>
      </c>
      <c r="C42" s="38" t="s">
        <v>624</v>
      </c>
      <c r="D42" s="157" t="s">
        <v>655</v>
      </c>
      <c r="E42" s="169"/>
      <c r="F42" s="169"/>
      <c r="G42" s="170"/>
      <c r="H42" s="30">
        <v>3705000</v>
      </c>
      <c r="I42" s="34">
        <v>1911243.58</v>
      </c>
      <c r="J42" s="35">
        <v>1793756.42</v>
      </c>
      <c r="K42" s="39" t="str">
        <f t="shared" si="0"/>
        <v>18210606000000000110</v>
      </c>
      <c r="L42" s="3" t="s">
        <v>656</v>
      </c>
    </row>
    <row r="43" spans="1:12">
      <c r="A43" s="36" t="s">
        <v>657</v>
      </c>
      <c r="B43" s="37" t="s">
        <v>6</v>
      </c>
      <c r="C43" s="38" t="s">
        <v>624</v>
      </c>
      <c r="D43" s="157" t="s">
        <v>658</v>
      </c>
      <c r="E43" s="169"/>
      <c r="F43" s="169"/>
      <c r="G43" s="170"/>
      <c r="H43" s="30">
        <v>1655000</v>
      </c>
      <c r="I43" s="34">
        <v>1562138.52</v>
      </c>
      <c r="J43" s="35">
        <v>92861.48</v>
      </c>
      <c r="K43" s="39" t="str">
        <f t="shared" si="0"/>
        <v>18210606030000000110</v>
      </c>
      <c r="L43" s="3" t="s">
        <v>659</v>
      </c>
    </row>
    <row r="44" spans="1:12" s="48" customFormat="1" ht="33.75">
      <c r="A44" s="40" t="s">
        <v>660</v>
      </c>
      <c r="B44" s="41" t="s">
        <v>6</v>
      </c>
      <c r="C44" s="42" t="s">
        <v>624</v>
      </c>
      <c r="D44" s="173" t="s">
        <v>661</v>
      </c>
      <c r="E44" s="174"/>
      <c r="F44" s="174"/>
      <c r="G44" s="175"/>
      <c r="H44" s="43">
        <v>1655000</v>
      </c>
      <c r="I44" s="44">
        <v>1562138.52</v>
      </c>
      <c r="J44" s="45">
        <f>IF(IF(H44="",0,H44)=0,0,(IF(H44&gt;0,IF(I44&gt;H44,0,H44-I44),IF(I44&gt;H44,H44-I44,0))))</f>
        <v>92861.48</v>
      </c>
      <c r="K44" s="46" t="str">
        <f t="shared" si="0"/>
        <v>18210606033130000110</v>
      </c>
      <c r="L44" s="47" t="str">
        <f>C44 &amp; D44 &amp; G44</f>
        <v>18210606033130000110</v>
      </c>
    </row>
    <row r="45" spans="1:12">
      <c r="A45" s="36" t="s">
        <v>662</v>
      </c>
      <c r="B45" s="37" t="s">
        <v>6</v>
      </c>
      <c r="C45" s="38" t="s">
        <v>624</v>
      </c>
      <c r="D45" s="157" t="s">
        <v>663</v>
      </c>
      <c r="E45" s="169"/>
      <c r="F45" s="169"/>
      <c r="G45" s="170"/>
      <c r="H45" s="30">
        <v>2050000</v>
      </c>
      <c r="I45" s="34">
        <v>349105.06</v>
      </c>
      <c r="J45" s="35">
        <v>1700894.94</v>
      </c>
      <c r="K45" s="39" t="str">
        <f t="shared" si="0"/>
        <v>18210606040000000110</v>
      </c>
      <c r="L45" s="3" t="s">
        <v>664</v>
      </c>
    </row>
    <row r="46" spans="1:12" s="48" customFormat="1" ht="33.75">
      <c r="A46" s="40" t="s">
        <v>665</v>
      </c>
      <c r="B46" s="41" t="s">
        <v>6</v>
      </c>
      <c r="C46" s="42" t="s">
        <v>624</v>
      </c>
      <c r="D46" s="173" t="s">
        <v>666</v>
      </c>
      <c r="E46" s="174"/>
      <c r="F46" s="174"/>
      <c r="G46" s="175"/>
      <c r="H46" s="43">
        <v>2050000</v>
      </c>
      <c r="I46" s="44">
        <v>349105.06</v>
      </c>
      <c r="J46" s="45">
        <f>IF(IF(H46="",0,H46)=0,0,(IF(H46&gt;0,IF(I46&gt;H46,0,H46-I46),IF(I46&gt;H46,H46-I46,0))))</f>
        <v>1700894.94</v>
      </c>
      <c r="K46" s="46" t="str">
        <f t="shared" si="0"/>
        <v>18210606043130000110</v>
      </c>
      <c r="L46" s="47" t="str">
        <f>C46 &amp; D46 &amp; G46</f>
        <v>18210606043130000110</v>
      </c>
    </row>
    <row r="47" spans="1:12">
      <c r="A47" s="36">
        <v>544</v>
      </c>
      <c r="B47" s="37" t="s">
        <v>6</v>
      </c>
      <c r="C47" s="38" t="s">
        <v>58</v>
      </c>
      <c r="D47" s="157" t="s">
        <v>66</v>
      </c>
      <c r="E47" s="169"/>
      <c r="F47" s="169"/>
      <c r="G47" s="170"/>
      <c r="H47" s="30">
        <v>30763689.460000001</v>
      </c>
      <c r="I47" s="34">
        <v>3021528.59</v>
      </c>
      <c r="J47" s="35">
        <v>27763520.109999999</v>
      </c>
      <c r="K47" s="39" t="str">
        <f t="shared" si="0"/>
        <v>54400000000000000000</v>
      </c>
      <c r="L47" s="3" t="s">
        <v>106</v>
      </c>
    </row>
    <row r="48" spans="1:12">
      <c r="A48" s="36" t="s">
        <v>594</v>
      </c>
      <c r="B48" s="37" t="s">
        <v>6</v>
      </c>
      <c r="C48" s="38" t="s">
        <v>58</v>
      </c>
      <c r="D48" s="157" t="s">
        <v>595</v>
      </c>
      <c r="E48" s="169"/>
      <c r="F48" s="169"/>
      <c r="G48" s="170"/>
      <c r="H48" s="30">
        <v>4760497.6399999997</v>
      </c>
      <c r="I48" s="34">
        <v>1633202.79</v>
      </c>
      <c r="J48" s="35">
        <v>3148654.09</v>
      </c>
      <c r="K48" s="39" t="str">
        <f t="shared" si="0"/>
        <v>54410000000000000000</v>
      </c>
      <c r="L48" s="3" t="s">
        <v>547</v>
      </c>
    </row>
    <row r="49" spans="1:12" ht="33.75">
      <c r="A49" s="36" t="s">
        <v>667</v>
      </c>
      <c r="B49" s="37" t="s">
        <v>6</v>
      </c>
      <c r="C49" s="38" t="s">
        <v>58</v>
      </c>
      <c r="D49" s="157" t="s">
        <v>668</v>
      </c>
      <c r="E49" s="169"/>
      <c r="F49" s="169"/>
      <c r="G49" s="170"/>
      <c r="H49" s="30">
        <v>4077500</v>
      </c>
      <c r="I49" s="34">
        <v>1455444.68</v>
      </c>
      <c r="J49" s="35">
        <v>2622055.3199999998</v>
      </c>
      <c r="K49" s="39" t="str">
        <f t="shared" ref="K49:K80" si="1">C49 &amp; D49 &amp; G49</f>
        <v>54411100000000000000</v>
      </c>
      <c r="L49" s="3" t="s">
        <v>669</v>
      </c>
    </row>
    <row r="50" spans="1:12" ht="67.5">
      <c r="A50" s="36" t="s">
        <v>670</v>
      </c>
      <c r="B50" s="37" t="s">
        <v>6</v>
      </c>
      <c r="C50" s="38" t="s">
        <v>58</v>
      </c>
      <c r="D50" s="157" t="s">
        <v>671</v>
      </c>
      <c r="E50" s="169"/>
      <c r="F50" s="169"/>
      <c r="G50" s="170"/>
      <c r="H50" s="30">
        <v>790500</v>
      </c>
      <c r="I50" s="34">
        <v>367131.05</v>
      </c>
      <c r="J50" s="35">
        <v>423368.95</v>
      </c>
      <c r="K50" s="39" t="str">
        <f t="shared" si="1"/>
        <v>54411105000000000120</v>
      </c>
      <c r="L50" s="3" t="s">
        <v>672</v>
      </c>
    </row>
    <row r="51" spans="1:12" ht="56.25">
      <c r="A51" s="36" t="s">
        <v>673</v>
      </c>
      <c r="B51" s="37" t="s">
        <v>6</v>
      </c>
      <c r="C51" s="38" t="s">
        <v>58</v>
      </c>
      <c r="D51" s="157" t="s">
        <v>674</v>
      </c>
      <c r="E51" s="169"/>
      <c r="F51" s="169"/>
      <c r="G51" s="170"/>
      <c r="H51" s="30">
        <v>667800</v>
      </c>
      <c r="I51" s="34">
        <v>305626.43</v>
      </c>
      <c r="J51" s="35">
        <v>362173.57</v>
      </c>
      <c r="K51" s="39" t="str">
        <f t="shared" si="1"/>
        <v>54411105010000000120</v>
      </c>
      <c r="L51" s="3" t="s">
        <v>675</v>
      </c>
    </row>
    <row r="52" spans="1:12" s="48" customFormat="1" ht="67.5">
      <c r="A52" s="40" t="s">
        <v>676</v>
      </c>
      <c r="B52" s="41" t="s">
        <v>6</v>
      </c>
      <c r="C52" s="42" t="s">
        <v>58</v>
      </c>
      <c r="D52" s="173" t="s">
        <v>677</v>
      </c>
      <c r="E52" s="174"/>
      <c r="F52" s="174"/>
      <c r="G52" s="175"/>
      <c r="H52" s="43">
        <v>667800</v>
      </c>
      <c r="I52" s="44">
        <v>305626.43</v>
      </c>
      <c r="J52" s="45">
        <f>IF(IF(H52="",0,H52)=0,0,(IF(H52&gt;0,IF(I52&gt;H52,0,H52-I52),IF(I52&gt;H52,H52-I52,0))))</f>
        <v>362173.57</v>
      </c>
      <c r="K52" s="46" t="str">
        <f t="shared" si="1"/>
        <v>54411105013130000120</v>
      </c>
      <c r="L52" s="47" t="str">
        <f>C52 &amp; D52 &amp; G52</f>
        <v>54411105013130000120</v>
      </c>
    </row>
    <row r="53" spans="1:12" ht="33.75">
      <c r="A53" s="36" t="s">
        <v>678</v>
      </c>
      <c r="B53" s="37" t="s">
        <v>6</v>
      </c>
      <c r="C53" s="38" t="s">
        <v>58</v>
      </c>
      <c r="D53" s="157" t="s">
        <v>679</v>
      </c>
      <c r="E53" s="169"/>
      <c r="F53" s="169"/>
      <c r="G53" s="170"/>
      <c r="H53" s="30">
        <v>122700</v>
      </c>
      <c r="I53" s="34">
        <v>61504.62</v>
      </c>
      <c r="J53" s="35">
        <v>61195.38</v>
      </c>
      <c r="K53" s="39" t="str">
        <f t="shared" si="1"/>
        <v>54411105070000000120</v>
      </c>
      <c r="L53" s="3" t="s">
        <v>680</v>
      </c>
    </row>
    <row r="54" spans="1:12" s="48" customFormat="1" ht="33.75">
      <c r="A54" s="40" t="s">
        <v>681</v>
      </c>
      <c r="B54" s="41" t="s">
        <v>6</v>
      </c>
      <c r="C54" s="42" t="s">
        <v>58</v>
      </c>
      <c r="D54" s="173" t="s">
        <v>682</v>
      </c>
      <c r="E54" s="174"/>
      <c r="F54" s="174"/>
      <c r="G54" s="175"/>
      <c r="H54" s="43">
        <v>122700</v>
      </c>
      <c r="I54" s="44">
        <v>61504.62</v>
      </c>
      <c r="J54" s="45">
        <f>IF(IF(H54="",0,H54)=0,0,(IF(H54&gt;0,IF(I54&gt;H54,0,H54-I54),IF(I54&gt;H54,H54-I54,0))))</f>
        <v>61195.38</v>
      </c>
      <c r="K54" s="46" t="str">
        <f t="shared" si="1"/>
        <v>54411105075130000120</v>
      </c>
      <c r="L54" s="47" t="str">
        <f>C54 &amp; D54 &amp; G54</f>
        <v>54411105075130000120</v>
      </c>
    </row>
    <row r="55" spans="1:12" ht="67.5">
      <c r="A55" s="36" t="s">
        <v>683</v>
      </c>
      <c r="B55" s="37" t="s">
        <v>6</v>
      </c>
      <c r="C55" s="38" t="s">
        <v>58</v>
      </c>
      <c r="D55" s="157" t="s">
        <v>684</v>
      </c>
      <c r="E55" s="169"/>
      <c r="F55" s="169"/>
      <c r="G55" s="170"/>
      <c r="H55" s="30">
        <v>3287000</v>
      </c>
      <c r="I55" s="34">
        <v>1088313.6299999999</v>
      </c>
      <c r="J55" s="35">
        <v>2198686.37</v>
      </c>
      <c r="K55" s="39" t="str">
        <f t="shared" si="1"/>
        <v>54411109000000000120</v>
      </c>
      <c r="L55" s="3" t="s">
        <v>685</v>
      </c>
    </row>
    <row r="56" spans="1:12" ht="67.5">
      <c r="A56" s="36" t="s">
        <v>686</v>
      </c>
      <c r="B56" s="37" t="s">
        <v>6</v>
      </c>
      <c r="C56" s="38" t="s">
        <v>58</v>
      </c>
      <c r="D56" s="157" t="s">
        <v>687</v>
      </c>
      <c r="E56" s="169"/>
      <c r="F56" s="169"/>
      <c r="G56" s="170"/>
      <c r="H56" s="30">
        <v>3287000</v>
      </c>
      <c r="I56" s="34">
        <v>1088313.6299999999</v>
      </c>
      <c r="J56" s="35">
        <v>2198686.37</v>
      </c>
      <c r="K56" s="39" t="str">
        <f t="shared" si="1"/>
        <v>54411109040000000120</v>
      </c>
      <c r="L56" s="3" t="s">
        <v>688</v>
      </c>
    </row>
    <row r="57" spans="1:12" s="48" customFormat="1" ht="67.5">
      <c r="A57" s="40" t="s">
        <v>689</v>
      </c>
      <c r="B57" s="41" t="s">
        <v>6</v>
      </c>
      <c r="C57" s="42" t="s">
        <v>58</v>
      </c>
      <c r="D57" s="173" t="s">
        <v>690</v>
      </c>
      <c r="E57" s="174"/>
      <c r="F57" s="174"/>
      <c r="G57" s="175"/>
      <c r="H57" s="43">
        <v>3287000</v>
      </c>
      <c r="I57" s="44">
        <v>1088313.6299999999</v>
      </c>
      <c r="J57" s="45">
        <f>IF(IF(H57="",0,H57)=0,0,(IF(H57&gt;0,IF(I57&gt;H57,0,H57-I57),IF(I57&gt;H57,H57-I57,0))))</f>
        <v>2198686.37</v>
      </c>
      <c r="K57" s="46" t="str">
        <f t="shared" si="1"/>
        <v>54411109045130000120</v>
      </c>
      <c r="L57" s="47" t="str">
        <f>C57 &amp; D57 &amp; G57</f>
        <v>54411109045130000120</v>
      </c>
    </row>
    <row r="58" spans="1:12" ht="22.5">
      <c r="A58" s="36" t="s">
        <v>691</v>
      </c>
      <c r="B58" s="37" t="s">
        <v>6</v>
      </c>
      <c r="C58" s="38" t="s">
        <v>58</v>
      </c>
      <c r="D58" s="157" t="s">
        <v>692</v>
      </c>
      <c r="E58" s="169"/>
      <c r="F58" s="169"/>
      <c r="G58" s="170"/>
      <c r="H58" s="30">
        <v>624000</v>
      </c>
      <c r="I58" s="34">
        <v>111037.45</v>
      </c>
      <c r="J58" s="35">
        <v>526598.77</v>
      </c>
      <c r="K58" s="39" t="str">
        <f t="shared" si="1"/>
        <v>54411400000000000000</v>
      </c>
      <c r="L58" s="3" t="s">
        <v>693</v>
      </c>
    </row>
    <row r="59" spans="1:12" ht="67.5">
      <c r="A59" s="36" t="s">
        <v>694</v>
      </c>
      <c r="B59" s="37" t="s">
        <v>6</v>
      </c>
      <c r="C59" s="38" t="s">
        <v>58</v>
      </c>
      <c r="D59" s="157" t="s">
        <v>695</v>
      </c>
      <c r="E59" s="169"/>
      <c r="F59" s="169"/>
      <c r="G59" s="170"/>
      <c r="H59" s="30">
        <v>570000</v>
      </c>
      <c r="I59" s="34">
        <v>49800</v>
      </c>
      <c r="J59" s="35">
        <v>520200</v>
      </c>
      <c r="K59" s="39" t="str">
        <f t="shared" si="1"/>
        <v>54411402000000000000</v>
      </c>
      <c r="L59" s="3" t="s">
        <v>696</v>
      </c>
    </row>
    <row r="60" spans="1:12" ht="78.75">
      <c r="A60" s="36" t="s">
        <v>697</v>
      </c>
      <c r="B60" s="37" t="s">
        <v>6</v>
      </c>
      <c r="C60" s="38" t="s">
        <v>58</v>
      </c>
      <c r="D60" s="157" t="s">
        <v>698</v>
      </c>
      <c r="E60" s="169"/>
      <c r="F60" s="169"/>
      <c r="G60" s="170"/>
      <c r="H60" s="30">
        <v>570000</v>
      </c>
      <c r="I60" s="34">
        <v>49800</v>
      </c>
      <c r="J60" s="35">
        <v>520200</v>
      </c>
      <c r="K60" s="39" t="str">
        <f t="shared" si="1"/>
        <v>54411402050130000410</v>
      </c>
      <c r="L60" s="3" t="s">
        <v>699</v>
      </c>
    </row>
    <row r="61" spans="1:12" s="48" customFormat="1" ht="67.5">
      <c r="A61" s="40" t="s">
        <v>700</v>
      </c>
      <c r="B61" s="41" t="s">
        <v>6</v>
      </c>
      <c r="C61" s="42" t="s">
        <v>58</v>
      </c>
      <c r="D61" s="173" t="s">
        <v>701</v>
      </c>
      <c r="E61" s="174"/>
      <c r="F61" s="174"/>
      <c r="G61" s="175"/>
      <c r="H61" s="43">
        <v>570000</v>
      </c>
      <c r="I61" s="44">
        <v>49800</v>
      </c>
      <c r="J61" s="45">
        <f>IF(IF(H61="",0,H61)=0,0,(IF(H61&gt;0,IF(I61&gt;H61,0,H61-I61),IF(I61&gt;H61,H61-I61,0))))</f>
        <v>520200</v>
      </c>
      <c r="K61" s="46" t="str">
        <f t="shared" si="1"/>
        <v>54411402053130000410</v>
      </c>
      <c r="L61" s="47" t="str">
        <f>C61 &amp; D61 &amp; G61</f>
        <v>54411402053130000410</v>
      </c>
    </row>
    <row r="62" spans="1:12" ht="22.5">
      <c r="A62" s="36" t="s">
        <v>702</v>
      </c>
      <c r="B62" s="37" t="s">
        <v>6</v>
      </c>
      <c r="C62" s="38" t="s">
        <v>58</v>
      </c>
      <c r="D62" s="157" t="s">
        <v>703</v>
      </c>
      <c r="E62" s="169"/>
      <c r="F62" s="169"/>
      <c r="G62" s="170"/>
      <c r="H62" s="30">
        <v>52000</v>
      </c>
      <c r="I62" s="34">
        <v>45601.23</v>
      </c>
      <c r="J62" s="35">
        <v>6398.77</v>
      </c>
      <c r="K62" s="39" t="str">
        <f t="shared" si="1"/>
        <v>54411406000000000430</v>
      </c>
      <c r="L62" s="3" t="s">
        <v>704</v>
      </c>
    </row>
    <row r="63" spans="1:12" ht="33.75">
      <c r="A63" s="36" t="s">
        <v>705</v>
      </c>
      <c r="B63" s="37" t="s">
        <v>6</v>
      </c>
      <c r="C63" s="38" t="s">
        <v>58</v>
      </c>
      <c r="D63" s="157" t="s">
        <v>706</v>
      </c>
      <c r="E63" s="169"/>
      <c r="F63" s="169"/>
      <c r="G63" s="170"/>
      <c r="H63" s="30">
        <v>52000</v>
      </c>
      <c r="I63" s="34">
        <v>45601.23</v>
      </c>
      <c r="J63" s="35">
        <v>6398.77</v>
      </c>
      <c r="K63" s="39" t="str">
        <f t="shared" si="1"/>
        <v>54411406010000000430</v>
      </c>
      <c r="L63" s="3" t="s">
        <v>707</v>
      </c>
    </row>
    <row r="64" spans="1:12" s="48" customFormat="1" ht="45">
      <c r="A64" s="40" t="s">
        <v>708</v>
      </c>
      <c r="B64" s="41" t="s">
        <v>6</v>
      </c>
      <c r="C64" s="42" t="s">
        <v>58</v>
      </c>
      <c r="D64" s="173" t="s">
        <v>709</v>
      </c>
      <c r="E64" s="174"/>
      <c r="F64" s="174"/>
      <c r="G64" s="175"/>
      <c r="H64" s="43">
        <v>52000</v>
      </c>
      <c r="I64" s="44">
        <v>45601.23</v>
      </c>
      <c r="J64" s="45">
        <f>IF(IF(H64="",0,H64)=0,0,(IF(H64&gt;0,IF(I64&gt;H64,0,H64-I64),IF(I64&gt;H64,H64-I64,0))))</f>
        <v>6398.77</v>
      </c>
      <c r="K64" s="46" t="str">
        <f t="shared" si="1"/>
        <v>54411406013130000430</v>
      </c>
      <c r="L64" s="47" t="str">
        <f>C64 &amp; D64 &amp; G64</f>
        <v>54411406013130000430</v>
      </c>
    </row>
    <row r="65" spans="1:12" ht="56.25">
      <c r="A65" s="36" t="s">
        <v>710</v>
      </c>
      <c r="B65" s="37" t="s">
        <v>6</v>
      </c>
      <c r="C65" s="38" t="s">
        <v>58</v>
      </c>
      <c r="D65" s="157" t="s">
        <v>711</v>
      </c>
      <c r="E65" s="169"/>
      <c r="F65" s="169"/>
      <c r="G65" s="170"/>
      <c r="H65" s="30">
        <v>2000</v>
      </c>
      <c r="I65" s="34">
        <v>15636.22</v>
      </c>
      <c r="J65" s="35">
        <v>0</v>
      </c>
      <c r="K65" s="39" t="str">
        <f t="shared" si="1"/>
        <v>54411406300000000430</v>
      </c>
      <c r="L65" s="3" t="s">
        <v>712</v>
      </c>
    </row>
    <row r="66" spans="1:12" ht="56.25">
      <c r="A66" s="36" t="s">
        <v>713</v>
      </c>
      <c r="B66" s="37" t="s">
        <v>6</v>
      </c>
      <c r="C66" s="38" t="s">
        <v>58</v>
      </c>
      <c r="D66" s="157" t="s">
        <v>714</v>
      </c>
      <c r="E66" s="169"/>
      <c r="F66" s="169"/>
      <c r="G66" s="170"/>
      <c r="H66" s="30">
        <v>2000</v>
      </c>
      <c r="I66" s="34">
        <v>15636.22</v>
      </c>
      <c r="J66" s="35">
        <v>0</v>
      </c>
      <c r="K66" s="39" t="str">
        <f t="shared" si="1"/>
        <v>54411406310000000430</v>
      </c>
      <c r="L66" s="3" t="s">
        <v>715</v>
      </c>
    </row>
    <row r="67" spans="1:12" s="48" customFormat="1" ht="67.5">
      <c r="A67" s="40" t="s">
        <v>716</v>
      </c>
      <c r="B67" s="41" t="s">
        <v>6</v>
      </c>
      <c r="C67" s="42" t="s">
        <v>58</v>
      </c>
      <c r="D67" s="173" t="s">
        <v>717</v>
      </c>
      <c r="E67" s="174"/>
      <c r="F67" s="174"/>
      <c r="G67" s="175"/>
      <c r="H67" s="43">
        <v>2000</v>
      </c>
      <c r="I67" s="44">
        <v>15636.22</v>
      </c>
      <c r="J67" s="45">
        <f>IF(IF(H67="",0,H67)=0,0,(IF(H67&gt;0,IF(I67&gt;H67,0,H67-I67),IF(I67&gt;H67,H67-I67,0))))</f>
        <v>0</v>
      </c>
      <c r="K67" s="46" t="str">
        <f t="shared" si="1"/>
        <v>54411406313130000430</v>
      </c>
      <c r="L67" s="47" t="str">
        <f>C67 &amp; D67 &amp; G67</f>
        <v>54411406313130000430</v>
      </c>
    </row>
    <row r="68" spans="1:12">
      <c r="A68" s="36" t="s">
        <v>718</v>
      </c>
      <c r="B68" s="37" t="s">
        <v>6</v>
      </c>
      <c r="C68" s="38" t="s">
        <v>58</v>
      </c>
      <c r="D68" s="157" t="s">
        <v>719</v>
      </c>
      <c r="E68" s="169"/>
      <c r="F68" s="169"/>
      <c r="G68" s="170"/>
      <c r="H68" s="30">
        <v>58997.64</v>
      </c>
      <c r="I68" s="34">
        <v>66720.66</v>
      </c>
      <c r="J68" s="35">
        <v>0</v>
      </c>
      <c r="K68" s="39" t="str">
        <f t="shared" si="1"/>
        <v>54411600000000000000</v>
      </c>
      <c r="L68" s="3" t="s">
        <v>720</v>
      </c>
    </row>
    <row r="69" spans="1:12" ht="45">
      <c r="A69" s="36" t="s">
        <v>721</v>
      </c>
      <c r="B69" s="37" t="s">
        <v>6</v>
      </c>
      <c r="C69" s="38" t="s">
        <v>58</v>
      </c>
      <c r="D69" s="157" t="s">
        <v>722</v>
      </c>
      <c r="E69" s="169"/>
      <c r="F69" s="169"/>
      <c r="G69" s="170"/>
      <c r="H69" s="30">
        <v>35572.5</v>
      </c>
      <c r="I69" s="34">
        <v>35572.5</v>
      </c>
      <c r="J69" s="35">
        <v>0</v>
      </c>
      <c r="K69" s="39" t="str">
        <f t="shared" si="1"/>
        <v>54411633000000000140</v>
      </c>
      <c r="L69" s="3" t="s">
        <v>723</v>
      </c>
    </row>
    <row r="70" spans="1:12" s="48" customFormat="1" ht="56.25">
      <c r="A70" s="40" t="s">
        <v>724</v>
      </c>
      <c r="B70" s="41" t="s">
        <v>6</v>
      </c>
      <c r="C70" s="42" t="s">
        <v>58</v>
      </c>
      <c r="D70" s="173" t="s">
        <v>725</v>
      </c>
      <c r="E70" s="174"/>
      <c r="F70" s="174"/>
      <c r="G70" s="175"/>
      <c r="H70" s="43">
        <v>35572.5</v>
      </c>
      <c r="I70" s="44">
        <v>35572.5</v>
      </c>
      <c r="J70" s="45">
        <f>IF(IF(H70="",0,H70)=0,0,(IF(H70&gt;0,IF(I70&gt;H70,0,H70-I70),IF(I70&gt;H70,H70-I70,0))))</f>
        <v>0</v>
      </c>
      <c r="K70" s="46" t="str">
        <f t="shared" si="1"/>
        <v>54411633050130000140</v>
      </c>
      <c r="L70" s="47" t="str">
        <f>C70 &amp; D70 &amp; G70</f>
        <v>54411633050130000140</v>
      </c>
    </row>
    <row r="71" spans="1:12" ht="45">
      <c r="A71" s="36" t="s">
        <v>726</v>
      </c>
      <c r="B71" s="37" t="s">
        <v>6</v>
      </c>
      <c r="C71" s="38" t="s">
        <v>58</v>
      </c>
      <c r="D71" s="157" t="s">
        <v>727</v>
      </c>
      <c r="E71" s="169"/>
      <c r="F71" s="169"/>
      <c r="G71" s="170"/>
      <c r="H71" s="30">
        <v>23425.14</v>
      </c>
      <c r="I71" s="34">
        <v>31148.16</v>
      </c>
      <c r="J71" s="35">
        <v>0</v>
      </c>
      <c r="K71" s="39" t="str">
        <f t="shared" si="1"/>
        <v>54411637000000000140</v>
      </c>
      <c r="L71" s="3" t="s">
        <v>728</v>
      </c>
    </row>
    <row r="72" spans="1:12" s="48" customFormat="1" ht="56.25">
      <c r="A72" s="40" t="s">
        <v>729</v>
      </c>
      <c r="B72" s="41" t="s">
        <v>6</v>
      </c>
      <c r="C72" s="42" t="s">
        <v>58</v>
      </c>
      <c r="D72" s="173" t="s">
        <v>730</v>
      </c>
      <c r="E72" s="174"/>
      <c r="F72" s="174"/>
      <c r="G72" s="175"/>
      <c r="H72" s="43">
        <v>23425.14</v>
      </c>
      <c r="I72" s="44">
        <v>31148.16</v>
      </c>
      <c r="J72" s="45">
        <f>IF(IF(H72="",0,H72)=0,0,(IF(H72&gt;0,IF(I72&gt;H72,0,H72-I72),IF(I72&gt;H72,H72-I72,0))))</f>
        <v>0</v>
      </c>
      <c r="K72" s="46" t="str">
        <f t="shared" si="1"/>
        <v>54411637040130000140</v>
      </c>
      <c r="L72" s="47" t="str">
        <f>C72 &amp; D72 &amp; G72</f>
        <v>54411637040130000140</v>
      </c>
    </row>
    <row r="73" spans="1:12">
      <c r="A73" s="36" t="s">
        <v>731</v>
      </c>
      <c r="B73" s="37" t="s">
        <v>6</v>
      </c>
      <c r="C73" s="38" t="s">
        <v>58</v>
      </c>
      <c r="D73" s="157" t="s">
        <v>732</v>
      </c>
      <c r="E73" s="169"/>
      <c r="F73" s="169"/>
      <c r="G73" s="170"/>
      <c r="H73" s="30">
        <v>26003191.82</v>
      </c>
      <c r="I73" s="34">
        <v>1388325.8</v>
      </c>
      <c r="J73" s="35">
        <v>24614866.02</v>
      </c>
      <c r="K73" s="39" t="str">
        <f t="shared" si="1"/>
        <v>54420000000000000000</v>
      </c>
      <c r="L73" s="3" t="s">
        <v>733</v>
      </c>
    </row>
    <row r="74" spans="1:12" ht="33.75">
      <c r="A74" s="36" t="s">
        <v>734</v>
      </c>
      <c r="B74" s="37" t="s">
        <v>6</v>
      </c>
      <c r="C74" s="38" t="s">
        <v>58</v>
      </c>
      <c r="D74" s="157" t="s">
        <v>735</v>
      </c>
      <c r="E74" s="169"/>
      <c r="F74" s="169"/>
      <c r="G74" s="170"/>
      <c r="H74" s="30">
        <v>25820191.82</v>
      </c>
      <c r="I74" s="34">
        <v>1268135.8</v>
      </c>
      <c r="J74" s="35">
        <v>24552056.02</v>
      </c>
      <c r="K74" s="39" t="str">
        <f t="shared" si="1"/>
        <v>54420200000000000000</v>
      </c>
      <c r="L74" s="3" t="s">
        <v>736</v>
      </c>
    </row>
    <row r="75" spans="1:12" ht="22.5">
      <c r="A75" s="36" t="s">
        <v>737</v>
      </c>
      <c r="B75" s="37" t="s">
        <v>6</v>
      </c>
      <c r="C75" s="38" t="s">
        <v>58</v>
      </c>
      <c r="D75" s="157" t="s">
        <v>738</v>
      </c>
      <c r="E75" s="169"/>
      <c r="F75" s="169"/>
      <c r="G75" s="170"/>
      <c r="H75" s="30">
        <v>1140900</v>
      </c>
      <c r="I75" s="34">
        <v>537256</v>
      </c>
      <c r="J75" s="35">
        <v>603644</v>
      </c>
      <c r="K75" s="39" t="str">
        <f t="shared" si="1"/>
        <v>54420210000000000150</v>
      </c>
      <c r="L75" s="3" t="s">
        <v>739</v>
      </c>
    </row>
    <row r="76" spans="1:12">
      <c r="A76" s="36" t="s">
        <v>740</v>
      </c>
      <c r="B76" s="37" t="s">
        <v>6</v>
      </c>
      <c r="C76" s="38" t="s">
        <v>58</v>
      </c>
      <c r="D76" s="157" t="s">
        <v>741</v>
      </c>
      <c r="E76" s="169"/>
      <c r="F76" s="169"/>
      <c r="G76" s="170"/>
      <c r="H76" s="30">
        <v>1140900</v>
      </c>
      <c r="I76" s="34">
        <v>537256</v>
      </c>
      <c r="J76" s="35">
        <v>603644</v>
      </c>
      <c r="K76" s="39" t="str">
        <f t="shared" si="1"/>
        <v>54420215001000000150</v>
      </c>
      <c r="L76" s="3" t="s">
        <v>742</v>
      </c>
    </row>
    <row r="77" spans="1:12" s="48" customFormat="1" ht="22.5">
      <c r="A77" s="40" t="s">
        <v>743</v>
      </c>
      <c r="B77" s="41" t="s">
        <v>6</v>
      </c>
      <c r="C77" s="42" t="s">
        <v>58</v>
      </c>
      <c r="D77" s="173" t="s">
        <v>744</v>
      </c>
      <c r="E77" s="174"/>
      <c r="F77" s="174"/>
      <c r="G77" s="175"/>
      <c r="H77" s="43">
        <v>1140900</v>
      </c>
      <c r="I77" s="44">
        <v>537256</v>
      </c>
      <c r="J77" s="45">
        <f>IF(IF(H77="",0,H77)=0,0,(IF(H77&gt;0,IF(I77&gt;H77,0,H77-I77),IF(I77&gt;H77,H77-I77,0))))</f>
        <v>603644</v>
      </c>
      <c r="K77" s="46" t="str">
        <f t="shared" si="1"/>
        <v>54420215001130000150</v>
      </c>
      <c r="L77" s="47" t="str">
        <f>C77 &amp; D77 &amp; G77</f>
        <v>54420215001130000150</v>
      </c>
    </row>
    <row r="78" spans="1:12" ht="22.5">
      <c r="A78" s="36" t="s">
        <v>745</v>
      </c>
      <c r="B78" s="37" t="s">
        <v>6</v>
      </c>
      <c r="C78" s="38" t="s">
        <v>58</v>
      </c>
      <c r="D78" s="157" t="s">
        <v>746</v>
      </c>
      <c r="E78" s="169"/>
      <c r="F78" s="169"/>
      <c r="G78" s="170"/>
      <c r="H78" s="30">
        <v>24479391.82</v>
      </c>
      <c r="I78" s="34">
        <v>631377.80000000005</v>
      </c>
      <c r="J78" s="35">
        <v>23848014.02</v>
      </c>
      <c r="K78" s="39" t="str">
        <f t="shared" si="1"/>
        <v>54420220000000000150</v>
      </c>
      <c r="L78" s="3" t="s">
        <v>747</v>
      </c>
    </row>
    <row r="79" spans="1:12" ht="22.5">
      <c r="A79" s="36" t="s">
        <v>748</v>
      </c>
      <c r="B79" s="37" t="s">
        <v>6</v>
      </c>
      <c r="C79" s="38" t="s">
        <v>58</v>
      </c>
      <c r="D79" s="157" t="s">
        <v>749</v>
      </c>
      <c r="E79" s="169"/>
      <c r="F79" s="169"/>
      <c r="G79" s="170"/>
      <c r="H79" s="30">
        <v>5497805</v>
      </c>
      <c r="I79" s="34"/>
      <c r="J79" s="35">
        <v>5497805</v>
      </c>
      <c r="K79" s="39" t="str">
        <f t="shared" si="1"/>
        <v>54420225555000000150</v>
      </c>
      <c r="L79" s="3" t="s">
        <v>750</v>
      </c>
    </row>
    <row r="80" spans="1:12" s="48" customFormat="1" ht="22.5">
      <c r="A80" s="40" t="s">
        <v>751</v>
      </c>
      <c r="B80" s="41" t="s">
        <v>6</v>
      </c>
      <c r="C80" s="42" t="s">
        <v>58</v>
      </c>
      <c r="D80" s="173" t="s">
        <v>752</v>
      </c>
      <c r="E80" s="174"/>
      <c r="F80" s="174"/>
      <c r="G80" s="175"/>
      <c r="H80" s="43">
        <v>5497805</v>
      </c>
      <c r="I80" s="44"/>
      <c r="J80" s="45">
        <f>IF(IF(H80="",0,H80)=0,0,(IF(H80&gt;0,IF(I80&gt;H80,0,H80-I80),IF(I80&gt;H80,H80-I80,0))))</f>
        <v>5497805</v>
      </c>
      <c r="K80" s="46" t="str">
        <f t="shared" si="1"/>
        <v>54420225555130000150</v>
      </c>
      <c r="L80" s="47" t="str">
        <f>C80 &amp; D80 &amp; G80</f>
        <v>54420225555130000150</v>
      </c>
    </row>
    <row r="81" spans="1:12">
      <c r="A81" s="36" t="s">
        <v>753</v>
      </c>
      <c r="B81" s="37" t="s">
        <v>6</v>
      </c>
      <c r="C81" s="38" t="s">
        <v>58</v>
      </c>
      <c r="D81" s="157" t="s">
        <v>754</v>
      </c>
      <c r="E81" s="169"/>
      <c r="F81" s="169"/>
      <c r="G81" s="170"/>
      <c r="H81" s="30">
        <v>18981586.82</v>
      </c>
      <c r="I81" s="34">
        <v>631377.80000000005</v>
      </c>
      <c r="J81" s="35">
        <v>18350209.02</v>
      </c>
      <c r="K81" s="39" t="str">
        <f t="shared" ref="K81:K93" si="2">C81 &amp; D81 &amp; G81</f>
        <v>54420229999000000150</v>
      </c>
      <c r="L81" s="3" t="s">
        <v>755</v>
      </c>
    </row>
    <row r="82" spans="1:12" s="48" customFormat="1">
      <c r="A82" s="40" t="s">
        <v>756</v>
      </c>
      <c r="B82" s="41" t="s">
        <v>6</v>
      </c>
      <c r="C82" s="42" t="s">
        <v>58</v>
      </c>
      <c r="D82" s="173" t="s">
        <v>757</v>
      </c>
      <c r="E82" s="174"/>
      <c r="F82" s="174"/>
      <c r="G82" s="175"/>
      <c r="H82" s="43">
        <v>18981586.82</v>
      </c>
      <c r="I82" s="44">
        <v>631377.80000000005</v>
      </c>
      <c r="J82" s="45">
        <f>IF(IF(H82="",0,H82)=0,0,(IF(H82&gt;0,IF(I82&gt;H82,0,H82-I82),IF(I82&gt;H82,H82-I82,0))))</f>
        <v>18350209.02</v>
      </c>
      <c r="K82" s="46" t="str">
        <f t="shared" si="2"/>
        <v>54420229999130000150</v>
      </c>
      <c r="L82" s="47" t="str">
        <f>C82 &amp; D82 &amp; G82</f>
        <v>54420229999130000150</v>
      </c>
    </row>
    <row r="83" spans="1:12" ht="22.5">
      <c r="A83" s="36" t="s">
        <v>758</v>
      </c>
      <c r="B83" s="37" t="s">
        <v>6</v>
      </c>
      <c r="C83" s="38" t="s">
        <v>58</v>
      </c>
      <c r="D83" s="157" t="s">
        <v>759</v>
      </c>
      <c r="E83" s="169"/>
      <c r="F83" s="169"/>
      <c r="G83" s="170"/>
      <c r="H83" s="30">
        <v>199900</v>
      </c>
      <c r="I83" s="34">
        <v>99502</v>
      </c>
      <c r="J83" s="35">
        <v>100398</v>
      </c>
      <c r="K83" s="39" t="str">
        <f t="shared" si="2"/>
        <v>54420230000000000150</v>
      </c>
      <c r="L83" s="3" t="s">
        <v>760</v>
      </c>
    </row>
    <row r="84" spans="1:12" ht="33.75">
      <c r="A84" s="36" t="s">
        <v>761</v>
      </c>
      <c r="B84" s="37" t="s">
        <v>6</v>
      </c>
      <c r="C84" s="38" t="s">
        <v>58</v>
      </c>
      <c r="D84" s="157" t="s">
        <v>762</v>
      </c>
      <c r="E84" s="169"/>
      <c r="F84" s="169"/>
      <c r="G84" s="170"/>
      <c r="H84" s="30">
        <v>1000</v>
      </c>
      <c r="I84" s="34"/>
      <c r="J84" s="35">
        <v>1000</v>
      </c>
      <c r="K84" s="39" t="str">
        <f t="shared" si="2"/>
        <v>54420230024000000150</v>
      </c>
      <c r="L84" s="3" t="s">
        <v>763</v>
      </c>
    </row>
    <row r="85" spans="1:12" s="48" customFormat="1" ht="33.75">
      <c r="A85" s="40" t="s">
        <v>764</v>
      </c>
      <c r="B85" s="41" t="s">
        <v>6</v>
      </c>
      <c r="C85" s="42" t="s">
        <v>58</v>
      </c>
      <c r="D85" s="173" t="s">
        <v>765</v>
      </c>
      <c r="E85" s="174"/>
      <c r="F85" s="174"/>
      <c r="G85" s="175"/>
      <c r="H85" s="43">
        <v>1000</v>
      </c>
      <c r="I85" s="44"/>
      <c r="J85" s="45">
        <f>IF(IF(H85="",0,H85)=0,0,(IF(H85&gt;0,IF(I85&gt;H85,0,H85-I85),IF(I85&gt;H85,H85-I85,0))))</f>
        <v>1000</v>
      </c>
      <c r="K85" s="46" t="str">
        <f t="shared" si="2"/>
        <v>54420230024130000150</v>
      </c>
      <c r="L85" s="47" t="str">
        <f>C85 &amp; D85 &amp; G85</f>
        <v>54420230024130000150</v>
      </c>
    </row>
    <row r="86" spans="1:12" ht="33.75">
      <c r="A86" s="36" t="s">
        <v>766</v>
      </c>
      <c r="B86" s="37" t="s">
        <v>6</v>
      </c>
      <c r="C86" s="38" t="s">
        <v>58</v>
      </c>
      <c r="D86" s="157" t="s">
        <v>767</v>
      </c>
      <c r="E86" s="169"/>
      <c r="F86" s="169"/>
      <c r="G86" s="170"/>
      <c r="H86" s="30">
        <v>198900</v>
      </c>
      <c r="I86" s="34">
        <v>99502</v>
      </c>
      <c r="J86" s="35">
        <v>99398</v>
      </c>
      <c r="K86" s="39" t="str">
        <f t="shared" si="2"/>
        <v>54420235118000000150</v>
      </c>
      <c r="L86" s="3" t="s">
        <v>768</v>
      </c>
    </row>
    <row r="87" spans="1:12" s="48" customFormat="1" ht="33.75">
      <c r="A87" s="40" t="s">
        <v>769</v>
      </c>
      <c r="B87" s="41" t="s">
        <v>6</v>
      </c>
      <c r="C87" s="42" t="s">
        <v>58</v>
      </c>
      <c r="D87" s="173" t="s">
        <v>770</v>
      </c>
      <c r="E87" s="174"/>
      <c r="F87" s="174"/>
      <c r="G87" s="175"/>
      <c r="H87" s="43">
        <v>198900</v>
      </c>
      <c r="I87" s="44">
        <v>99502</v>
      </c>
      <c r="J87" s="45">
        <f>IF(IF(H87="",0,H87)=0,0,(IF(H87&gt;0,IF(I87&gt;H87,0,H87-I87),IF(I87&gt;H87,H87-I87,0))))</f>
        <v>99398</v>
      </c>
      <c r="K87" s="46" t="str">
        <f t="shared" si="2"/>
        <v>54420235118130000150</v>
      </c>
      <c r="L87" s="47" t="str">
        <f>C87 &amp; D87 &amp; G87</f>
        <v>54420235118130000150</v>
      </c>
    </row>
    <row r="88" spans="1:12" ht="22.5">
      <c r="A88" s="36" t="s">
        <v>771</v>
      </c>
      <c r="B88" s="37" t="s">
        <v>6</v>
      </c>
      <c r="C88" s="38" t="s">
        <v>58</v>
      </c>
      <c r="D88" s="157" t="s">
        <v>772</v>
      </c>
      <c r="E88" s="169"/>
      <c r="F88" s="169"/>
      <c r="G88" s="170"/>
      <c r="H88" s="30">
        <v>113000</v>
      </c>
      <c r="I88" s="34">
        <v>107190</v>
      </c>
      <c r="J88" s="35">
        <v>5810</v>
      </c>
      <c r="K88" s="39" t="str">
        <f t="shared" si="2"/>
        <v>54420400000000000000</v>
      </c>
      <c r="L88" s="3" t="s">
        <v>773</v>
      </c>
    </row>
    <row r="89" spans="1:12" ht="22.5">
      <c r="A89" s="36" t="s">
        <v>774</v>
      </c>
      <c r="B89" s="37" t="s">
        <v>6</v>
      </c>
      <c r="C89" s="38" t="s">
        <v>58</v>
      </c>
      <c r="D89" s="157" t="s">
        <v>775</v>
      </c>
      <c r="E89" s="169"/>
      <c r="F89" s="169"/>
      <c r="G89" s="170"/>
      <c r="H89" s="30">
        <v>113000</v>
      </c>
      <c r="I89" s="34">
        <v>107190</v>
      </c>
      <c r="J89" s="35">
        <v>5810</v>
      </c>
      <c r="K89" s="39" t="str">
        <f t="shared" si="2"/>
        <v>54420405000130000150</v>
      </c>
      <c r="L89" s="3" t="s">
        <v>776</v>
      </c>
    </row>
    <row r="90" spans="1:12" s="48" customFormat="1" ht="33.75">
      <c r="A90" s="40" t="s">
        <v>777</v>
      </c>
      <c r="B90" s="41" t="s">
        <v>6</v>
      </c>
      <c r="C90" s="42" t="s">
        <v>58</v>
      </c>
      <c r="D90" s="173" t="s">
        <v>778</v>
      </c>
      <c r="E90" s="174"/>
      <c r="F90" s="174"/>
      <c r="G90" s="175"/>
      <c r="H90" s="43">
        <v>113000</v>
      </c>
      <c r="I90" s="44">
        <v>107190</v>
      </c>
      <c r="J90" s="45">
        <f>IF(IF(H90="",0,H90)=0,0,(IF(H90&gt;0,IF(I90&gt;H90,0,H90-I90),IF(I90&gt;H90,H90-I90,0))))</f>
        <v>5810</v>
      </c>
      <c r="K90" s="46" t="str">
        <f t="shared" si="2"/>
        <v>54420405099130000150</v>
      </c>
      <c r="L90" s="47" t="str">
        <f>C90 &amp; D90 &amp; G90</f>
        <v>54420405099130000150</v>
      </c>
    </row>
    <row r="91" spans="1:12">
      <c r="A91" s="36" t="s">
        <v>779</v>
      </c>
      <c r="B91" s="37" t="s">
        <v>6</v>
      </c>
      <c r="C91" s="38" t="s">
        <v>58</v>
      </c>
      <c r="D91" s="157" t="s">
        <v>780</v>
      </c>
      <c r="E91" s="169"/>
      <c r="F91" s="169"/>
      <c r="G91" s="170"/>
      <c r="H91" s="30">
        <v>70000</v>
      </c>
      <c r="I91" s="34">
        <v>13000</v>
      </c>
      <c r="J91" s="35">
        <v>57000</v>
      </c>
      <c r="K91" s="39" t="str">
        <f t="shared" si="2"/>
        <v>54420700000000000000</v>
      </c>
      <c r="L91" s="3" t="s">
        <v>781</v>
      </c>
    </row>
    <row r="92" spans="1:12" ht="22.5">
      <c r="A92" s="36" t="s">
        <v>782</v>
      </c>
      <c r="B92" s="37" t="s">
        <v>6</v>
      </c>
      <c r="C92" s="38" t="s">
        <v>58</v>
      </c>
      <c r="D92" s="157" t="s">
        <v>783</v>
      </c>
      <c r="E92" s="169"/>
      <c r="F92" s="169"/>
      <c r="G92" s="170"/>
      <c r="H92" s="30">
        <v>70000</v>
      </c>
      <c r="I92" s="34">
        <v>13000</v>
      </c>
      <c r="J92" s="35">
        <v>57000</v>
      </c>
      <c r="K92" s="39" t="str">
        <f t="shared" si="2"/>
        <v>54420705000130000150</v>
      </c>
      <c r="L92" s="3" t="s">
        <v>784</v>
      </c>
    </row>
    <row r="93" spans="1:12" s="48" customFormat="1" ht="22.5">
      <c r="A93" s="40" t="s">
        <v>782</v>
      </c>
      <c r="B93" s="41" t="s">
        <v>6</v>
      </c>
      <c r="C93" s="42" t="s">
        <v>58</v>
      </c>
      <c r="D93" s="173" t="s">
        <v>785</v>
      </c>
      <c r="E93" s="174"/>
      <c r="F93" s="174"/>
      <c r="G93" s="175"/>
      <c r="H93" s="43">
        <v>70000</v>
      </c>
      <c r="I93" s="44">
        <v>13000</v>
      </c>
      <c r="J93" s="45">
        <f>IF(IF(H93="",0,H93)=0,0,(IF(H93&gt;0,IF(I93&gt;H93,0,H93-I93),IF(I93&gt;H93,H93-I93,0))))</f>
        <v>57000</v>
      </c>
      <c r="K93" s="46" t="str">
        <f t="shared" si="2"/>
        <v>54420705030130000150</v>
      </c>
      <c r="L93" s="47" t="str">
        <f>C93 &amp; D93 &amp; G93</f>
        <v>54420705030130000150</v>
      </c>
    </row>
    <row r="94" spans="1:12" ht="3.75" hidden="1" customHeight="1" thickBot="1">
      <c r="A94" s="49"/>
      <c r="B94" s="50"/>
      <c r="C94" s="51"/>
      <c r="D94" s="52"/>
      <c r="E94" s="52"/>
      <c r="F94" s="52"/>
      <c r="G94" s="52"/>
      <c r="H94" s="53"/>
      <c r="I94" s="54"/>
      <c r="J94" s="55"/>
      <c r="K94" s="56"/>
    </row>
    <row r="95" spans="1:12">
      <c r="A95" s="57"/>
      <c r="B95" s="58"/>
      <c r="C95" s="2"/>
      <c r="D95" s="2"/>
      <c r="E95" s="2"/>
      <c r="F95" s="2"/>
      <c r="G95" s="2"/>
      <c r="H95" s="59"/>
      <c r="I95" s="59"/>
      <c r="J95" s="2"/>
      <c r="K95" s="2"/>
    </row>
    <row r="96" spans="1:12" ht="12.75" customHeight="1">
      <c r="A96" s="156" t="s">
        <v>24</v>
      </c>
      <c r="B96" s="156"/>
      <c r="C96" s="156"/>
      <c r="D96" s="156"/>
      <c r="E96" s="156"/>
      <c r="F96" s="156"/>
      <c r="G96" s="156"/>
      <c r="H96" s="156"/>
      <c r="I96" s="156"/>
      <c r="J96" s="156"/>
      <c r="K96" s="60"/>
    </row>
    <row r="97" spans="1:12">
      <c r="A97" s="18"/>
      <c r="B97" s="18"/>
      <c r="C97" s="19"/>
      <c r="D97" s="19"/>
      <c r="E97" s="19"/>
      <c r="F97" s="19"/>
      <c r="G97" s="19"/>
      <c r="H97" s="20"/>
      <c r="I97" s="20"/>
      <c r="J97" s="12" t="s">
        <v>20</v>
      </c>
      <c r="K97" s="12"/>
    </row>
    <row r="98" spans="1:12" ht="12.75" customHeight="1">
      <c r="A98" s="127" t="s">
        <v>38</v>
      </c>
      <c r="B98" s="127" t="s">
        <v>39</v>
      </c>
      <c r="C98" s="130" t="s">
        <v>43</v>
      </c>
      <c r="D98" s="131"/>
      <c r="E98" s="131"/>
      <c r="F98" s="131"/>
      <c r="G98" s="132"/>
      <c r="H98" s="127" t="s">
        <v>41</v>
      </c>
      <c r="I98" s="127" t="s">
        <v>23</v>
      </c>
      <c r="J98" s="127" t="s">
        <v>42</v>
      </c>
      <c r="K98" s="23"/>
    </row>
    <row r="99" spans="1:12">
      <c r="A99" s="128"/>
      <c r="B99" s="128"/>
      <c r="C99" s="133"/>
      <c r="D99" s="134"/>
      <c r="E99" s="134"/>
      <c r="F99" s="134"/>
      <c r="G99" s="135"/>
      <c r="H99" s="128"/>
      <c r="I99" s="128"/>
      <c r="J99" s="128"/>
      <c r="K99" s="23"/>
    </row>
    <row r="100" spans="1:12">
      <c r="A100" s="129"/>
      <c r="B100" s="129"/>
      <c r="C100" s="136"/>
      <c r="D100" s="137"/>
      <c r="E100" s="137"/>
      <c r="F100" s="137"/>
      <c r="G100" s="138"/>
      <c r="H100" s="129"/>
      <c r="I100" s="129"/>
      <c r="J100" s="129"/>
      <c r="K100" s="23"/>
    </row>
    <row r="101" spans="1:12" ht="13.5" thickBot="1">
      <c r="A101" s="24">
        <v>1</v>
      </c>
      <c r="B101" s="25">
        <v>2</v>
      </c>
      <c r="C101" s="139">
        <v>3</v>
      </c>
      <c r="D101" s="140"/>
      <c r="E101" s="140"/>
      <c r="F101" s="140"/>
      <c r="G101" s="141"/>
      <c r="H101" s="26" t="s">
        <v>2</v>
      </c>
      <c r="I101" s="26" t="s">
        <v>25</v>
      </c>
      <c r="J101" s="26" t="s">
        <v>26</v>
      </c>
      <c r="K101" s="27"/>
    </row>
    <row r="102" spans="1:12">
      <c r="A102" s="28" t="s">
        <v>5</v>
      </c>
      <c r="B102" s="29" t="s">
        <v>7</v>
      </c>
      <c r="C102" s="142" t="s">
        <v>17</v>
      </c>
      <c r="D102" s="143"/>
      <c r="E102" s="143"/>
      <c r="F102" s="143"/>
      <c r="G102" s="144"/>
      <c r="H102" s="30">
        <v>47319228.409999996</v>
      </c>
      <c r="I102" s="30">
        <v>9338772.8499999996</v>
      </c>
      <c r="J102" s="31">
        <v>37980455.560000002</v>
      </c>
    </row>
    <row r="103" spans="1:12" ht="12.75" customHeight="1">
      <c r="A103" s="61" t="s">
        <v>4</v>
      </c>
      <c r="B103" s="33"/>
      <c r="C103" s="168"/>
      <c r="D103" s="169"/>
      <c r="E103" s="169"/>
      <c r="F103" s="169"/>
      <c r="G103" s="170"/>
      <c r="H103" s="62"/>
      <c r="I103" s="63"/>
      <c r="J103" s="64"/>
    </row>
    <row r="104" spans="1:12">
      <c r="A104" s="36">
        <v>544</v>
      </c>
      <c r="B104" s="37" t="s">
        <v>7</v>
      </c>
      <c r="C104" s="38" t="s">
        <v>58</v>
      </c>
      <c r="D104" s="65" t="s">
        <v>109</v>
      </c>
      <c r="E104" s="157" t="s">
        <v>107</v>
      </c>
      <c r="F104" s="158"/>
      <c r="G104" s="66" t="s">
        <v>108</v>
      </c>
      <c r="H104" s="30">
        <v>47319228.409999996</v>
      </c>
      <c r="I104" s="34">
        <v>9338772.8499999996</v>
      </c>
      <c r="J104" s="35">
        <v>37980455.560000002</v>
      </c>
      <c r="K104" s="39" t="str">
        <f t="shared" ref="K104:K167" si="3">C104 &amp; D104 &amp;E104 &amp; F104 &amp; G104</f>
        <v>54400000000000000000</v>
      </c>
      <c r="L104" s="4" t="s">
        <v>106</v>
      </c>
    </row>
    <row r="105" spans="1:12">
      <c r="A105" s="36" t="s">
        <v>110</v>
      </c>
      <c r="B105" s="37" t="s">
        <v>7</v>
      </c>
      <c r="C105" s="38" t="s">
        <v>58</v>
      </c>
      <c r="D105" s="65" t="s">
        <v>111</v>
      </c>
      <c r="E105" s="157" t="s">
        <v>107</v>
      </c>
      <c r="F105" s="158"/>
      <c r="G105" s="66" t="s">
        <v>108</v>
      </c>
      <c r="H105" s="30">
        <v>1724066</v>
      </c>
      <c r="I105" s="34">
        <v>470656.99</v>
      </c>
      <c r="J105" s="35">
        <v>1253409.01</v>
      </c>
      <c r="K105" s="39" t="str">
        <f t="shared" si="3"/>
        <v>54401000000000000000</v>
      </c>
      <c r="L105" s="4" t="s">
        <v>92</v>
      </c>
    </row>
    <row r="106" spans="1:12" ht="33.75">
      <c r="A106" s="36" t="s">
        <v>112</v>
      </c>
      <c r="B106" s="37" t="s">
        <v>7</v>
      </c>
      <c r="C106" s="38" t="s">
        <v>58</v>
      </c>
      <c r="D106" s="65" t="s">
        <v>114</v>
      </c>
      <c r="E106" s="157" t="s">
        <v>107</v>
      </c>
      <c r="F106" s="158"/>
      <c r="G106" s="66" t="s">
        <v>108</v>
      </c>
      <c r="H106" s="30">
        <v>287000</v>
      </c>
      <c r="I106" s="34">
        <v>143500</v>
      </c>
      <c r="J106" s="35">
        <v>143500</v>
      </c>
      <c r="K106" s="39" t="str">
        <f t="shared" si="3"/>
        <v>54401060000000000000</v>
      </c>
      <c r="L106" s="4" t="s">
        <v>113</v>
      </c>
    </row>
    <row r="107" spans="1:12" ht="33.75">
      <c r="A107" s="36" t="s">
        <v>115</v>
      </c>
      <c r="B107" s="37" t="s">
        <v>7</v>
      </c>
      <c r="C107" s="38" t="s">
        <v>58</v>
      </c>
      <c r="D107" s="65" t="s">
        <v>114</v>
      </c>
      <c r="E107" s="157" t="s">
        <v>117</v>
      </c>
      <c r="F107" s="158"/>
      <c r="G107" s="66" t="s">
        <v>108</v>
      </c>
      <c r="H107" s="30">
        <v>287000</v>
      </c>
      <c r="I107" s="34">
        <v>143500</v>
      </c>
      <c r="J107" s="35">
        <v>143500</v>
      </c>
      <c r="K107" s="39" t="str">
        <f t="shared" si="3"/>
        <v>54401069520023110000</v>
      </c>
      <c r="L107" s="4" t="s">
        <v>116</v>
      </c>
    </row>
    <row r="108" spans="1:12">
      <c r="A108" s="36" t="s">
        <v>118</v>
      </c>
      <c r="B108" s="37" t="s">
        <v>7</v>
      </c>
      <c r="C108" s="38" t="s">
        <v>58</v>
      </c>
      <c r="D108" s="65" t="s">
        <v>114</v>
      </c>
      <c r="E108" s="157" t="s">
        <v>117</v>
      </c>
      <c r="F108" s="158"/>
      <c r="G108" s="66" t="s">
        <v>8</v>
      </c>
      <c r="H108" s="30">
        <v>287000</v>
      </c>
      <c r="I108" s="34">
        <v>143500</v>
      </c>
      <c r="J108" s="35">
        <v>143500</v>
      </c>
      <c r="K108" s="39" t="str">
        <f t="shared" si="3"/>
        <v>54401069520023110500</v>
      </c>
      <c r="L108" s="4" t="s">
        <v>119</v>
      </c>
    </row>
    <row r="109" spans="1:12" s="48" customFormat="1">
      <c r="A109" s="40" t="s">
        <v>120</v>
      </c>
      <c r="B109" s="41" t="s">
        <v>7</v>
      </c>
      <c r="C109" s="42" t="s">
        <v>58</v>
      </c>
      <c r="D109" s="67" t="s">
        <v>114</v>
      </c>
      <c r="E109" s="173" t="s">
        <v>117</v>
      </c>
      <c r="F109" s="176"/>
      <c r="G109" s="68" t="s">
        <v>121</v>
      </c>
      <c r="H109" s="43">
        <v>287000</v>
      </c>
      <c r="I109" s="44">
        <v>143500</v>
      </c>
      <c r="J109" s="45">
        <f>IF(IF(H109="",0,H109)=0,0,(IF(H109&gt;0,IF(I109&gt;H109,0,H109-I109),IF(I109&gt;H109,H109-I109,0))))</f>
        <v>143500</v>
      </c>
      <c r="K109" s="39" t="str">
        <f t="shared" si="3"/>
        <v>54401069520023110540</v>
      </c>
      <c r="L109" s="47" t="str">
        <f>C109 &amp; D109 &amp;E109 &amp; F109 &amp; G109</f>
        <v>54401069520023110540</v>
      </c>
    </row>
    <row r="110" spans="1:12">
      <c r="A110" s="36" t="s">
        <v>122</v>
      </c>
      <c r="B110" s="37" t="s">
        <v>7</v>
      </c>
      <c r="C110" s="38" t="s">
        <v>58</v>
      </c>
      <c r="D110" s="65" t="s">
        <v>124</v>
      </c>
      <c r="E110" s="157" t="s">
        <v>107</v>
      </c>
      <c r="F110" s="158"/>
      <c r="G110" s="66" t="s">
        <v>108</v>
      </c>
      <c r="H110" s="30">
        <v>100000</v>
      </c>
      <c r="I110" s="34"/>
      <c r="J110" s="35">
        <v>100000</v>
      </c>
      <c r="K110" s="39" t="str">
        <f t="shared" si="3"/>
        <v>54401110000000000000</v>
      </c>
      <c r="L110" s="4" t="s">
        <v>123</v>
      </c>
    </row>
    <row r="111" spans="1:12" ht="22.5">
      <c r="A111" s="36" t="s">
        <v>125</v>
      </c>
      <c r="B111" s="37" t="s">
        <v>7</v>
      </c>
      <c r="C111" s="38" t="s">
        <v>58</v>
      </c>
      <c r="D111" s="65" t="s">
        <v>124</v>
      </c>
      <c r="E111" s="157" t="s">
        <v>127</v>
      </c>
      <c r="F111" s="158"/>
      <c r="G111" s="66" t="s">
        <v>108</v>
      </c>
      <c r="H111" s="30">
        <v>100000</v>
      </c>
      <c r="I111" s="34"/>
      <c r="J111" s="35">
        <v>100000</v>
      </c>
      <c r="K111" s="39" t="str">
        <f t="shared" si="3"/>
        <v>54401119200000000000</v>
      </c>
      <c r="L111" s="4" t="s">
        <v>126</v>
      </c>
    </row>
    <row r="112" spans="1:12">
      <c r="A112" s="36" t="s">
        <v>128</v>
      </c>
      <c r="B112" s="37" t="s">
        <v>7</v>
      </c>
      <c r="C112" s="38" t="s">
        <v>58</v>
      </c>
      <c r="D112" s="65" t="s">
        <v>124</v>
      </c>
      <c r="E112" s="157" t="s">
        <v>130</v>
      </c>
      <c r="F112" s="158"/>
      <c r="G112" s="66" t="s">
        <v>108</v>
      </c>
      <c r="H112" s="30">
        <v>100000</v>
      </c>
      <c r="I112" s="34"/>
      <c r="J112" s="35">
        <v>100000</v>
      </c>
      <c r="K112" s="39" t="str">
        <f t="shared" si="3"/>
        <v>54401119290023780000</v>
      </c>
      <c r="L112" s="4" t="s">
        <v>129</v>
      </c>
    </row>
    <row r="113" spans="1:12">
      <c r="A113" s="36" t="s">
        <v>131</v>
      </c>
      <c r="B113" s="37" t="s">
        <v>7</v>
      </c>
      <c r="C113" s="38" t="s">
        <v>58</v>
      </c>
      <c r="D113" s="65" t="s">
        <v>124</v>
      </c>
      <c r="E113" s="157" t="s">
        <v>130</v>
      </c>
      <c r="F113" s="158"/>
      <c r="G113" s="66" t="s">
        <v>133</v>
      </c>
      <c r="H113" s="30">
        <v>100000</v>
      </c>
      <c r="I113" s="34"/>
      <c r="J113" s="35">
        <v>100000</v>
      </c>
      <c r="K113" s="39" t="str">
        <f t="shared" si="3"/>
        <v>54401119290023780800</v>
      </c>
      <c r="L113" s="4" t="s">
        <v>132</v>
      </c>
    </row>
    <row r="114" spans="1:12" s="48" customFormat="1">
      <c r="A114" s="40" t="s">
        <v>134</v>
      </c>
      <c r="B114" s="41" t="s">
        <v>7</v>
      </c>
      <c r="C114" s="42" t="s">
        <v>58</v>
      </c>
      <c r="D114" s="67" t="s">
        <v>124</v>
      </c>
      <c r="E114" s="173" t="s">
        <v>130</v>
      </c>
      <c r="F114" s="176"/>
      <c r="G114" s="68" t="s">
        <v>135</v>
      </c>
      <c r="H114" s="43">
        <v>100000</v>
      </c>
      <c r="I114" s="44"/>
      <c r="J114" s="45">
        <f>IF(IF(H114="",0,H114)=0,0,(IF(H114&gt;0,IF(I114&gt;H114,0,H114-I114),IF(I114&gt;H114,H114-I114,0))))</f>
        <v>100000</v>
      </c>
      <c r="K114" s="39" t="str">
        <f t="shared" si="3"/>
        <v>54401119290023780870</v>
      </c>
      <c r="L114" s="47" t="str">
        <f>C114 &amp; D114 &amp;E114 &amp; F114 &amp; G114</f>
        <v>54401119290023780870</v>
      </c>
    </row>
    <row r="115" spans="1:12">
      <c r="A115" s="36" t="s">
        <v>136</v>
      </c>
      <c r="B115" s="37" t="s">
        <v>7</v>
      </c>
      <c r="C115" s="38" t="s">
        <v>58</v>
      </c>
      <c r="D115" s="65" t="s">
        <v>138</v>
      </c>
      <c r="E115" s="157" t="s">
        <v>107</v>
      </c>
      <c r="F115" s="158"/>
      <c r="G115" s="66" t="s">
        <v>108</v>
      </c>
      <c r="H115" s="30">
        <v>1337066</v>
      </c>
      <c r="I115" s="34">
        <v>327156.99</v>
      </c>
      <c r="J115" s="35">
        <v>1009909.01</v>
      </c>
      <c r="K115" s="39" t="str">
        <f t="shared" si="3"/>
        <v>54401130000000000000</v>
      </c>
      <c r="L115" s="4" t="s">
        <v>137</v>
      </c>
    </row>
    <row r="116" spans="1:12" ht="45">
      <c r="A116" s="36" t="s">
        <v>139</v>
      </c>
      <c r="B116" s="37" t="s">
        <v>7</v>
      </c>
      <c r="C116" s="38" t="s">
        <v>58</v>
      </c>
      <c r="D116" s="65" t="s">
        <v>138</v>
      </c>
      <c r="E116" s="157" t="s">
        <v>141</v>
      </c>
      <c r="F116" s="158"/>
      <c r="G116" s="66" t="s">
        <v>108</v>
      </c>
      <c r="H116" s="30">
        <v>321800</v>
      </c>
      <c r="I116" s="34">
        <v>32068</v>
      </c>
      <c r="J116" s="35">
        <v>289732</v>
      </c>
      <c r="K116" s="39" t="str">
        <f t="shared" si="3"/>
        <v>54401130100000000000</v>
      </c>
      <c r="L116" s="4" t="s">
        <v>140</v>
      </c>
    </row>
    <row r="117" spans="1:12" ht="33.75">
      <c r="A117" s="36" t="s">
        <v>142</v>
      </c>
      <c r="B117" s="37" t="s">
        <v>7</v>
      </c>
      <c r="C117" s="38" t="s">
        <v>58</v>
      </c>
      <c r="D117" s="65" t="s">
        <v>138</v>
      </c>
      <c r="E117" s="157" t="s">
        <v>144</v>
      </c>
      <c r="F117" s="158"/>
      <c r="G117" s="66" t="s">
        <v>108</v>
      </c>
      <c r="H117" s="30">
        <v>261800</v>
      </c>
      <c r="I117" s="34">
        <v>32068</v>
      </c>
      <c r="J117" s="35">
        <v>229732</v>
      </c>
      <c r="K117" s="39" t="str">
        <f t="shared" si="3"/>
        <v>54401130100100000000</v>
      </c>
      <c r="L117" s="4" t="s">
        <v>143</v>
      </c>
    </row>
    <row r="118" spans="1:12" ht="45">
      <c r="A118" s="36" t="s">
        <v>145</v>
      </c>
      <c r="B118" s="37" t="s">
        <v>7</v>
      </c>
      <c r="C118" s="38" t="s">
        <v>58</v>
      </c>
      <c r="D118" s="65" t="s">
        <v>138</v>
      </c>
      <c r="E118" s="157" t="s">
        <v>147</v>
      </c>
      <c r="F118" s="158"/>
      <c r="G118" s="66" t="s">
        <v>108</v>
      </c>
      <c r="H118" s="30">
        <v>261800</v>
      </c>
      <c r="I118" s="34">
        <v>32068</v>
      </c>
      <c r="J118" s="35">
        <v>229732</v>
      </c>
      <c r="K118" s="39" t="str">
        <f t="shared" si="3"/>
        <v>54401130100199990000</v>
      </c>
      <c r="L118" s="4" t="s">
        <v>146</v>
      </c>
    </row>
    <row r="119" spans="1:12" ht="22.5">
      <c r="A119" s="36" t="s">
        <v>148</v>
      </c>
      <c r="B119" s="37" t="s">
        <v>7</v>
      </c>
      <c r="C119" s="38" t="s">
        <v>58</v>
      </c>
      <c r="D119" s="65" t="s">
        <v>138</v>
      </c>
      <c r="E119" s="157" t="s">
        <v>147</v>
      </c>
      <c r="F119" s="158"/>
      <c r="G119" s="66" t="s">
        <v>7</v>
      </c>
      <c r="H119" s="30">
        <v>261800</v>
      </c>
      <c r="I119" s="34">
        <v>32068</v>
      </c>
      <c r="J119" s="35">
        <v>229732</v>
      </c>
      <c r="K119" s="39" t="str">
        <f t="shared" si="3"/>
        <v>54401130100199990200</v>
      </c>
      <c r="L119" s="4" t="s">
        <v>149</v>
      </c>
    </row>
    <row r="120" spans="1:12" ht="22.5">
      <c r="A120" s="36" t="s">
        <v>150</v>
      </c>
      <c r="B120" s="37" t="s">
        <v>7</v>
      </c>
      <c r="C120" s="38" t="s">
        <v>58</v>
      </c>
      <c r="D120" s="65" t="s">
        <v>138</v>
      </c>
      <c r="E120" s="157" t="s">
        <v>147</v>
      </c>
      <c r="F120" s="158"/>
      <c r="G120" s="66" t="s">
        <v>152</v>
      </c>
      <c r="H120" s="30">
        <v>261800</v>
      </c>
      <c r="I120" s="34">
        <v>32068</v>
      </c>
      <c r="J120" s="35">
        <v>229732</v>
      </c>
      <c r="K120" s="39" t="str">
        <f t="shared" si="3"/>
        <v>54401130100199990240</v>
      </c>
      <c r="L120" s="4" t="s">
        <v>151</v>
      </c>
    </row>
    <row r="121" spans="1:12" s="48" customFormat="1">
      <c r="A121" s="40" t="s">
        <v>153</v>
      </c>
      <c r="B121" s="41" t="s">
        <v>7</v>
      </c>
      <c r="C121" s="42" t="s">
        <v>58</v>
      </c>
      <c r="D121" s="67" t="s">
        <v>138</v>
      </c>
      <c r="E121" s="173" t="s">
        <v>147</v>
      </c>
      <c r="F121" s="176"/>
      <c r="G121" s="68" t="s">
        <v>154</v>
      </c>
      <c r="H121" s="43">
        <v>261800</v>
      </c>
      <c r="I121" s="44">
        <v>32068</v>
      </c>
      <c r="J121" s="45">
        <f>IF(IF(H121="",0,H121)=0,0,(IF(H121&gt;0,IF(I121&gt;H121,0,H121-I121),IF(I121&gt;H121,H121-I121,0))))</f>
        <v>229732</v>
      </c>
      <c r="K121" s="39" t="str">
        <f t="shared" si="3"/>
        <v>54401130100199990244</v>
      </c>
      <c r="L121" s="47" t="str">
        <f>C121 &amp; D121 &amp;E121 &amp; F121 &amp; G121</f>
        <v>54401130100199990244</v>
      </c>
    </row>
    <row r="122" spans="1:12" ht="33.75">
      <c r="A122" s="36" t="s">
        <v>155</v>
      </c>
      <c r="B122" s="37" t="s">
        <v>7</v>
      </c>
      <c r="C122" s="38" t="s">
        <v>58</v>
      </c>
      <c r="D122" s="65" t="s">
        <v>138</v>
      </c>
      <c r="E122" s="157" t="s">
        <v>157</v>
      </c>
      <c r="F122" s="158"/>
      <c r="G122" s="66" t="s">
        <v>108</v>
      </c>
      <c r="H122" s="30">
        <v>15000</v>
      </c>
      <c r="I122" s="34"/>
      <c r="J122" s="35">
        <v>15000</v>
      </c>
      <c r="K122" s="39" t="str">
        <f t="shared" si="3"/>
        <v>54401130100200000000</v>
      </c>
      <c r="L122" s="4" t="s">
        <v>156</v>
      </c>
    </row>
    <row r="123" spans="1:12" ht="45">
      <c r="A123" s="36" t="s">
        <v>145</v>
      </c>
      <c r="B123" s="37" t="s">
        <v>7</v>
      </c>
      <c r="C123" s="38" t="s">
        <v>58</v>
      </c>
      <c r="D123" s="65" t="s">
        <v>138</v>
      </c>
      <c r="E123" s="157" t="s">
        <v>159</v>
      </c>
      <c r="F123" s="158"/>
      <c r="G123" s="66" t="s">
        <v>108</v>
      </c>
      <c r="H123" s="30">
        <v>15000</v>
      </c>
      <c r="I123" s="34"/>
      <c r="J123" s="35">
        <v>15000</v>
      </c>
      <c r="K123" s="39" t="str">
        <f t="shared" si="3"/>
        <v>54401130100299990000</v>
      </c>
      <c r="L123" s="4" t="s">
        <v>158</v>
      </c>
    </row>
    <row r="124" spans="1:12" ht="22.5">
      <c r="A124" s="36" t="s">
        <v>148</v>
      </c>
      <c r="B124" s="37" t="s">
        <v>7</v>
      </c>
      <c r="C124" s="38" t="s">
        <v>58</v>
      </c>
      <c r="D124" s="65" t="s">
        <v>138</v>
      </c>
      <c r="E124" s="157" t="s">
        <v>159</v>
      </c>
      <c r="F124" s="158"/>
      <c r="G124" s="66" t="s">
        <v>7</v>
      </c>
      <c r="H124" s="30">
        <v>15000</v>
      </c>
      <c r="I124" s="34"/>
      <c r="J124" s="35">
        <v>15000</v>
      </c>
      <c r="K124" s="39" t="str">
        <f t="shared" si="3"/>
        <v>54401130100299990200</v>
      </c>
      <c r="L124" s="4" t="s">
        <v>160</v>
      </c>
    </row>
    <row r="125" spans="1:12" ht="22.5">
      <c r="A125" s="36" t="s">
        <v>150</v>
      </c>
      <c r="B125" s="37" t="s">
        <v>7</v>
      </c>
      <c r="C125" s="38" t="s">
        <v>58</v>
      </c>
      <c r="D125" s="65" t="s">
        <v>138</v>
      </c>
      <c r="E125" s="157" t="s">
        <v>159</v>
      </c>
      <c r="F125" s="158"/>
      <c r="G125" s="66" t="s">
        <v>152</v>
      </c>
      <c r="H125" s="30">
        <v>15000</v>
      </c>
      <c r="I125" s="34"/>
      <c r="J125" s="35">
        <v>15000</v>
      </c>
      <c r="K125" s="39" t="str">
        <f t="shared" si="3"/>
        <v>54401130100299990240</v>
      </c>
      <c r="L125" s="4" t="s">
        <v>161</v>
      </c>
    </row>
    <row r="126" spans="1:12" s="48" customFormat="1">
      <c r="A126" s="40" t="s">
        <v>153</v>
      </c>
      <c r="B126" s="41" t="s">
        <v>7</v>
      </c>
      <c r="C126" s="42" t="s">
        <v>58</v>
      </c>
      <c r="D126" s="67" t="s">
        <v>138</v>
      </c>
      <c r="E126" s="173" t="s">
        <v>159</v>
      </c>
      <c r="F126" s="176"/>
      <c r="G126" s="68" t="s">
        <v>154</v>
      </c>
      <c r="H126" s="43">
        <v>15000</v>
      </c>
      <c r="I126" s="44"/>
      <c r="J126" s="45">
        <f>IF(IF(H126="",0,H126)=0,0,(IF(H126&gt;0,IF(I126&gt;H126,0,H126-I126),IF(I126&gt;H126,H126-I126,0))))</f>
        <v>15000</v>
      </c>
      <c r="K126" s="39" t="str">
        <f t="shared" si="3"/>
        <v>54401130100299990244</v>
      </c>
      <c r="L126" s="47" t="str">
        <f>C126 &amp; D126 &amp;E126 &amp; F126 &amp; G126</f>
        <v>54401130100299990244</v>
      </c>
    </row>
    <row r="127" spans="1:12" ht="22.5">
      <c r="A127" s="36" t="s">
        <v>162</v>
      </c>
      <c r="B127" s="37" t="s">
        <v>7</v>
      </c>
      <c r="C127" s="38" t="s">
        <v>58</v>
      </c>
      <c r="D127" s="65" t="s">
        <v>138</v>
      </c>
      <c r="E127" s="157" t="s">
        <v>164</v>
      </c>
      <c r="F127" s="158"/>
      <c r="G127" s="66" t="s">
        <v>108</v>
      </c>
      <c r="H127" s="30">
        <v>45000</v>
      </c>
      <c r="I127" s="34"/>
      <c r="J127" s="35">
        <v>45000</v>
      </c>
      <c r="K127" s="39" t="str">
        <f t="shared" si="3"/>
        <v>54401130100400000000</v>
      </c>
      <c r="L127" s="4" t="s">
        <v>163</v>
      </c>
    </row>
    <row r="128" spans="1:12" ht="45">
      <c r="A128" s="36" t="s">
        <v>145</v>
      </c>
      <c r="B128" s="37" t="s">
        <v>7</v>
      </c>
      <c r="C128" s="38" t="s">
        <v>58</v>
      </c>
      <c r="D128" s="65" t="s">
        <v>138</v>
      </c>
      <c r="E128" s="157" t="s">
        <v>166</v>
      </c>
      <c r="F128" s="158"/>
      <c r="G128" s="66" t="s">
        <v>108</v>
      </c>
      <c r="H128" s="30">
        <v>45000</v>
      </c>
      <c r="I128" s="34"/>
      <c r="J128" s="35">
        <v>45000</v>
      </c>
      <c r="K128" s="39" t="str">
        <f t="shared" si="3"/>
        <v>54401130100499990000</v>
      </c>
      <c r="L128" s="4" t="s">
        <v>165</v>
      </c>
    </row>
    <row r="129" spans="1:12" ht="22.5">
      <c r="A129" s="36" t="s">
        <v>148</v>
      </c>
      <c r="B129" s="37" t="s">
        <v>7</v>
      </c>
      <c r="C129" s="38" t="s">
        <v>58</v>
      </c>
      <c r="D129" s="65" t="s">
        <v>138</v>
      </c>
      <c r="E129" s="157" t="s">
        <v>166</v>
      </c>
      <c r="F129" s="158"/>
      <c r="G129" s="66" t="s">
        <v>7</v>
      </c>
      <c r="H129" s="30">
        <v>45000</v>
      </c>
      <c r="I129" s="34"/>
      <c r="J129" s="35">
        <v>45000</v>
      </c>
      <c r="K129" s="39" t="str">
        <f t="shared" si="3"/>
        <v>54401130100499990200</v>
      </c>
      <c r="L129" s="4" t="s">
        <v>167</v>
      </c>
    </row>
    <row r="130" spans="1:12" ht="22.5">
      <c r="A130" s="36" t="s">
        <v>150</v>
      </c>
      <c r="B130" s="37" t="s">
        <v>7</v>
      </c>
      <c r="C130" s="38" t="s">
        <v>58</v>
      </c>
      <c r="D130" s="65" t="s">
        <v>138</v>
      </c>
      <c r="E130" s="157" t="s">
        <v>166</v>
      </c>
      <c r="F130" s="158"/>
      <c r="G130" s="66" t="s">
        <v>152</v>
      </c>
      <c r="H130" s="30">
        <v>45000</v>
      </c>
      <c r="I130" s="34"/>
      <c r="J130" s="35">
        <v>45000</v>
      </c>
      <c r="K130" s="39" t="str">
        <f t="shared" si="3"/>
        <v>54401130100499990240</v>
      </c>
      <c r="L130" s="4" t="s">
        <v>168</v>
      </c>
    </row>
    <row r="131" spans="1:12" s="48" customFormat="1">
      <c r="A131" s="40" t="s">
        <v>153</v>
      </c>
      <c r="B131" s="41" t="s">
        <v>7</v>
      </c>
      <c r="C131" s="42" t="s">
        <v>58</v>
      </c>
      <c r="D131" s="67" t="s">
        <v>138</v>
      </c>
      <c r="E131" s="173" t="s">
        <v>166</v>
      </c>
      <c r="F131" s="176"/>
      <c r="G131" s="68" t="s">
        <v>154</v>
      </c>
      <c r="H131" s="43">
        <v>45000</v>
      </c>
      <c r="I131" s="44"/>
      <c r="J131" s="45">
        <f>IF(IF(H131="",0,H131)=0,0,(IF(H131&gt;0,IF(I131&gt;H131,0,H131-I131),IF(I131&gt;H131,H131-I131,0))))</f>
        <v>45000</v>
      </c>
      <c r="K131" s="39" t="str">
        <f t="shared" si="3"/>
        <v>54401130100499990244</v>
      </c>
      <c r="L131" s="47" t="str">
        <f>C131 &amp; D131 &amp;E131 &amp; F131 &amp; G131</f>
        <v>54401130100499990244</v>
      </c>
    </row>
    <row r="132" spans="1:12" ht="33.75">
      <c r="A132" s="36" t="s">
        <v>169</v>
      </c>
      <c r="B132" s="37" t="s">
        <v>7</v>
      </c>
      <c r="C132" s="38" t="s">
        <v>58</v>
      </c>
      <c r="D132" s="65" t="s">
        <v>138</v>
      </c>
      <c r="E132" s="157" t="s">
        <v>171</v>
      </c>
      <c r="F132" s="158"/>
      <c r="G132" s="66" t="s">
        <v>108</v>
      </c>
      <c r="H132" s="30">
        <v>592250</v>
      </c>
      <c r="I132" s="34"/>
      <c r="J132" s="35">
        <v>592250</v>
      </c>
      <c r="K132" s="39" t="str">
        <f t="shared" si="3"/>
        <v>54401130200000000000</v>
      </c>
      <c r="L132" s="4" t="s">
        <v>170</v>
      </c>
    </row>
    <row r="133" spans="1:12" ht="33.75">
      <c r="A133" s="36" t="s">
        <v>172</v>
      </c>
      <c r="B133" s="37" t="s">
        <v>7</v>
      </c>
      <c r="C133" s="38" t="s">
        <v>58</v>
      </c>
      <c r="D133" s="65" t="s">
        <v>138</v>
      </c>
      <c r="E133" s="157" t="s">
        <v>174</v>
      </c>
      <c r="F133" s="158"/>
      <c r="G133" s="66" t="s">
        <v>108</v>
      </c>
      <c r="H133" s="30">
        <v>422350</v>
      </c>
      <c r="I133" s="34"/>
      <c r="J133" s="35">
        <v>422350</v>
      </c>
      <c r="K133" s="39" t="str">
        <f t="shared" si="3"/>
        <v>54401130200100000000</v>
      </c>
      <c r="L133" s="4" t="s">
        <v>173</v>
      </c>
    </row>
    <row r="134" spans="1:12" ht="45">
      <c r="A134" s="36" t="s">
        <v>145</v>
      </c>
      <c r="B134" s="37" t="s">
        <v>7</v>
      </c>
      <c r="C134" s="38" t="s">
        <v>58</v>
      </c>
      <c r="D134" s="65" t="s">
        <v>138</v>
      </c>
      <c r="E134" s="157" t="s">
        <v>176</v>
      </c>
      <c r="F134" s="158"/>
      <c r="G134" s="66" t="s">
        <v>108</v>
      </c>
      <c r="H134" s="30">
        <v>422350</v>
      </c>
      <c r="I134" s="34"/>
      <c r="J134" s="35">
        <v>422350</v>
      </c>
      <c r="K134" s="39" t="str">
        <f t="shared" si="3"/>
        <v>54401130200199990000</v>
      </c>
      <c r="L134" s="4" t="s">
        <v>175</v>
      </c>
    </row>
    <row r="135" spans="1:12" ht="22.5">
      <c r="A135" s="36" t="s">
        <v>148</v>
      </c>
      <c r="B135" s="37" t="s">
        <v>7</v>
      </c>
      <c r="C135" s="38" t="s">
        <v>58</v>
      </c>
      <c r="D135" s="65" t="s">
        <v>138</v>
      </c>
      <c r="E135" s="157" t="s">
        <v>176</v>
      </c>
      <c r="F135" s="158"/>
      <c r="G135" s="66" t="s">
        <v>7</v>
      </c>
      <c r="H135" s="30">
        <v>422350</v>
      </c>
      <c r="I135" s="34"/>
      <c r="J135" s="35">
        <v>422350</v>
      </c>
      <c r="K135" s="39" t="str">
        <f t="shared" si="3"/>
        <v>54401130200199990200</v>
      </c>
      <c r="L135" s="4" t="s">
        <v>177</v>
      </c>
    </row>
    <row r="136" spans="1:12" ht="22.5">
      <c r="A136" s="36" t="s">
        <v>150</v>
      </c>
      <c r="B136" s="37" t="s">
        <v>7</v>
      </c>
      <c r="C136" s="38" t="s">
        <v>58</v>
      </c>
      <c r="D136" s="65" t="s">
        <v>138</v>
      </c>
      <c r="E136" s="157" t="s">
        <v>176</v>
      </c>
      <c r="F136" s="158"/>
      <c r="G136" s="66" t="s">
        <v>152</v>
      </c>
      <c r="H136" s="30">
        <v>422350</v>
      </c>
      <c r="I136" s="34"/>
      <c r="J136" s="35">
        <v>422350</v>
      </c>
      <c r="K136" s="39" t="str">
        <f t="shared" si="3"/>
        <v>54401130200199990240</v>
      </c>
      <c r="L136" s="4" t="s">
        <v>178</v>
      </c>
    </row>
    <row r="137" spans="1:12" s="48" customFormat="1">
      <c r="A137" s="40" t="s">
        <v>153</v>
      </c>
      <c r="B137" s="41" t="s">
        <v>7</v>
      </c>
      <c r="C137" s="42" t="s">
        <v>58</v>
      </c>
      <c r="D137" s="67" t="s">
        <v>138</v>
      </c>
      <c r="E137" s="173" t="s">
        <v>176</v>
      </c>
      <c r="F137" s="176"/>
      <c r="G137" s="68" t="s">
        <v>154</v>
      </c>
      <c r="H137" s="43">
        <v>422350</v>
      </c>
      <c r="I137" s="44"/>
      <c r="J137" s="45">
        <f>IF(IF(H137="",0,H137)=0,0,(IF(H137&gt;0,IF(I137&gt;H137,0,H137-I137),IF(I137&gt;H137,H137-I137,0))))</f>
        <v>422350</v>
      </c>
      <c r="K137" s="39" t="str">
        <f t="shared" si="3"/>
        <v>54401130200199990244</v>
      </c>
      <c r="L137" s="47" t="str">
        <f>C137 &amp; D137 &amp;E137 &amp; F137 &amp; G137</f>
        <v>54401130200199990244</v>
      </c>
    </row>
    <row r="138" spans="1:12" ht="33.75">
      <c r="A138" s="36" t="s">
        <v>179</v>
      </c>
      <c r="B138" s="37" t="s">
        <v>7</v>
      </c>
      <c r="C138" s="38" t="s">
        <v>58</v>
      </c>
      <c r="D138" s="65" t="s">
        <v>138</v>
      </c>
      <c r="E138" s="157" t="s">
        <v>181</v>
      </c>
      <c r="F138" s="158"/>
      <c r="G138" s="66" t="s">
        <v>108</v>
      </c>
      <c r="H138" s="30">
        <v>84900</v>
      </c>
      <c r="I138" s="34"/>
      <c r="J138" s="35">
        <v>84900</v>
      </c>
      <c r="K138" s="39" t="str">
        <f t="shared" si="3"/>
        <v>54401130200200000000</v>
      </c>
      <c r="L138" s="4" t="s">
        <v>180</v>
      </c>
    </row>
    <row r="139" spans="1:12" ht="45">
      <c r="A139" s="36" t="s">
        <v>145</v>
      </c>
      <c r="B139" s="37" t="s">
        <v>7</v>
      </c>
      <c r="C139" s="38" t="s">
        <v>58</v>
      </c>
      <c r="D139" s="65" t="s">
        <v>138</v>
      </c>
      <c r="E139" s="157" t="s">
        <v>183</v>
      </c>
      <c r="F139" s="158"/>
      <c r="G139" s="66" t="s">
        <v>108</v>
      </c>
      <c r="H139" s="30">
        <v>84900</v>
      </c>
      <c r="I139" s="34"/>
      <c r="J139" s="35">
        <v>84900</v>
      </c>
      <c r="K139" s="39" t="str">
        <f t="shared" si="3"/>
        <v>54401130200299990000</v>
      </c>
      <c r="L139" s="4" t="s">
        <v>182</v>
      </c>
    </row>
    <row r="140" spans="1:12" ht="22.5">
      <c r="A140" s="36" t="s">
        <v>148</v>
      </c>
      <c r="B140" s="37" t="s">
        <v>7</v>
      </c>
      <c r="C140" s="38" t="s">
        <v>58</v>
      </c>
      <c r="D140" s="65" t="s">
        <v>138</v>
      </c>
      <c r="E140" s="157" t="s">
        <v>183</v>
      </c>
      <c r="F140" s="158"/>
      <c r="G140" s="66" t="s">
        <v>7</v>
      </c>
      <c r="H140" s="30">
        <v>84900</v>
      </c>
      <c r="I140" s="34"/>
      <c r="J140" s="35">
        <v>84900</v>
      </c>
      <c r="K140" s="39" t="str">
        <f t="shared" si="3"/>
        <v>54401130200299990200</v>
      </c>
      <c r="L140" s="4" t="s">
        <v>184</v>
      </c>
    </row>
    <row r="141" spans="1:12" ht="22.5">
      <c r="A141" s="36" t="s">
        <v>150</v>
      </c>
      <c r="B141" s="37" t="s">
        <v>7</v>
      </c>
      <c r="C141" s="38" t="s">
        <v>58</v>
      </c>
      <c r="D141" s="65" t="s">
        <v>138</v>
      </c>
      <c r="E141" s="157" t="s">
        <v>183</v>
      </c>
      <c r="F141" s="158"/>
      <c r="G141" s="66" t="s">
        <v>152</v>
      </c>
      <c r="H141" s="30">
        <v>84900</v>
      </c>
      <c r="I141" s="34"/>
      <c r="J141" s="35">
        <v>84900</v>
      </c>
      <c r="K141" s="39" t="str">
        <f t="shared" si="3"/>
        <v>54401130200299990240</v>
      </c>
      <c r="L141" s="4" t="s">
        <v>185</v>
      </c>
    </row>
    <row r="142" spans="1:12" s="48" customFormat="1">
      <c r="A142" s="40" t="s">
        <v>153</v>
      </c>
      <c r="B142" s="41" t="s">
        <v>7</v>
      </c>
      <c r="C142" s="42" t="s">
        <v>58</v>
      </c>
      <c r="D142" s="67" t="s">
        <v>138</v>
      </c>
      <c r="E142" s="173" t="s">
        <v>183</v>
      </c>
      <c r="F142" s="176"/>
      <c r="G142" s="68" t="s">
        <v>154</v>
      </c>
      <c r="H142" s="43">
        <v>84900</v>
      </c>
      <c r="I142" s="44"/>
      <c r="J142" s="45">
        <f>IF(IF(H142="",0,H142)=0,0,(IF(H142&gt;0,IF(I142&gt;H142,0,H142-I142),IF(I142&gt;H142,H142-I142,0))))</f>
        <v>84900</v>
      </c>
      <c r="K142" s="39" t="str">
        <f t="shared" si="3"/>
        <v>54401130200299990244</v>
      </c>
      <c r="L142" s="47" t="str">
        <f>C142 &amp; D142 &amp;E142 &amp; F142 &amp; G142</f>
        <v>54401130200299990244</v>
      </c>
    </row>
    <row r="143" spans="1:12" ht="45">
      <c r="A143" s="36" t="s">
        <v>186</v>
      </c>
      <c r="B143" s="37" t="s">
        <v>7</v>
      </c>
      <c r="C143" s="38" t="s">
        <v>58</v>
      </c>
      <c r="D143" s="65" t="s">
        <v>138</v>
      </c>
      <c r="E143" s="157" t="s">
        <v>188</v>
      </c>
      <c r="F143" s="158"/>
      <c r="G143" s="66" t="s">
        <v>108</v>
      </c>
      <c r="H143" s="30">
        <v>85000</v>
      </c>
      <c r="I143" s="34"/>
      <c r="J143" s="35">
        <v>85000</v>
      </c>
      <c r="K143" s="39" t="str">
        <f t="shared" si="3"/>
        <v>54401130200300000000</v>
      </c>
      <c r="L143" s="4" t="s">
        <v>187</v>
      </c>
    </row>
    <row r="144" spans="1:12" ht="45">
      <c r="A144" s="36" t="s">
        <v>145</v>
      </c>
      <c r="B144" s="37" t="s">
        <v>7</v>
      </c>
      <c r="C144" s="38" t="s">
        <v>58</v>
      </c>
      <c r="D144" s="65" t="s">
        <v>138</v>
      </c>
      <c r="E144" s="157" t="s">
        <v>190</v>
      </c>
      <c r="F144" s="158"/>
      <c r="G144" s="66" t="s">
        <v>108</v>
      </c>
      <c r="H144" s="30">
        <v>85000</v>
      </c>
      <c r="I144" s="34"/>
      <c r="J144" s="35">
        <v>85000</v>
      </c>
      <c r="K144" s="39" t="str">
        <f t="shared" si="3"/>
        <v>54401130200399990000</v>
      </c>
      <c r="L144" s="4" t="s">
        <v>189</v>
      </c>
    </row>
    <row r="145" spans="1:12" ht="22.5">
      <c r="A145" s="36" t="s">
        <v>148</v>
      </c>
      <c r="B145" s="37" t="s">
        <v>7</v>
      </c>
      <c r="C145" s="38" t="s">
        <v>58</v>
      </c>
      <c r="D145" s="65" t="s">
        <v>138</v>
      </c>
      <c r="E145" s="157" t="s">
        <v>190</v>
      </c>
      <c r="F145" s="158"/>
      <c r="G145" s="66" t="s">
        <v>7</v>
      </c>
      <c r="H145" s="30">
        <v>85000</v>
      </c>
      <c r="I145" s="34"/>
      <c r="J145" s="35">
        <v>85000</v>
      </c>
      <c r="K145" s="39" t="str">
        <f t="shared" si="3"/>
        <v>54401130200399990200</v>
      </c>
      <c r="L145" s="4" t="s">
        <v>191</v>
      </c>
    </row>
    <row r="146" spans="1:12" ht="22.5">
      <c r="A146" s="36" t="s">
        <v>150</v>
      </c>
      <c r="B146" s="37" t="s">
        <v>7</v>
      </c>
      <c r="C146" s="38" t="s">
        <v>58</v>
      </c>
      <c r="D146" s="65" t="s">
        <v>138</v>
      </c>
      <c r="E146" s="157" t="s">
        <v>190</v>
      </c>
      <c r="F146" s="158"/>
      <c r="G146" s="66" t="s">
        <v>152</v>
      </c>
      <c r="H146" s="30">
        <v>85000</v>
      </c>
      <c r="I146" s="34"/>
      <c r="J146" s="35">
        <v>85000</v>
      </c>
      <c r="K146" s="39" t="str">
        <f t="shared" si="3"/>
        <v>54401130200399990240</v>
      </c>
      <c r="L146" s="4" t="s">
        <v>192</v>
      </c>
    </row>
    <row r="147" spans="1:12" s="48" customFormat="1">
      <c r="A147" s="40" t="s">
        <v>153</v>
      </c>
      <c r="B147" s="41" t="s">
        <v>7</v>
      </c>
      <c r="C147" s="42" t="s">
        <v>58</v>
      </c>
      <c r="D147" s="67" t="s">
        <v>138</v>
      </c>
      <c r="E147" s="173" t="s">
        <v>190</v>
      </c>
      <c r="F147" s="176"/>
      <c r="G147" s="68" t="s">
        <v>154</v>
      </c>
      <c r="H147" s="43">
        <v>85000</v>
      </c>
      <c r="I147" s="44"/>
      <c r="J147" s="45">
        <f>IF(IF(H147="",0,H147)=0,0,(IF(H147&gt;0,IF(I147&gt;H147,0,H147-I147),IF(I147&gt;H147,H147-I147,0))))</f>
        <v>85000</v>
      </c>
      <c r="K147" s="39" t="str">
        <f t="shared" si="3"/>
        <v>54401130200399990244</v>
      </c>
      <c r="L147" s="47" t="str">
        <f>C147 &amp; D147 &amp;E147 &amp; F147 &amp; G147</f>
        <v>54401130200399990244</v>
      </c>
    </row>
    <row r="148" spans="1:12" ht="45">
      <c r="A148" s="36" t="s">
        <v>193</v>
      </c>
      <c r="B148" s="37" t="s">
        <v>7</v>
      </c>
      <c r="C148" s="38" t="s">
        <v>58</v>
      </c>
      <c r="D148" s="65" t="s">
        <v>138</v>
      </c>
      <c r="E148" s="157" t="s">
        <v>195</v>
      </c>
      <c r="F148" s="158"/>
      <c r="G148" s="66" t="s">
        <v>108</v>
      </c>
      <c r="H148" s="30">
        <v>37000</v>
      </c>
      <c r="I148" s="34"/>
      <c r="J148" s="35">
        <v>37000</v>
      </c>
      <c r="K148" s="39" t="str">
        <f t="shared" si="3"/>
        <v>54401130800000000000</v>
      </c>
      <c r="L148" s="4" t="s">
        <v>194</v>
      </c>
    </row>
    <row r="149" spans="1:12" ht="45">
      <c r="A149" s="36" t="s">
        <v>196</v>
      </c>
      <c r="B149" s="37" t="s">
        <v>7</v>
      </c>
      <c r="C149" s="38" t="s">
        <v>58</v>
      </c>
      <c r="D149" s="65" t="s">
        <v>138</v>
      </c>
      <c r="E149" s="157" t="s">
        <v>198</v>
      </c>
      <c r="F149" s="158"/>
      <c r="G149" s="66" t="s">
        <v>108</v>
      </c>
      <c r="H149" s="30">
        <v>5000</v>
      </c>
      <c r="I149" s="34"/>
      <c r="J149" s="35">
        <v>5000</v>
      </c>
      <c r="K149" s="39" t="str">
        <f t="shared" si="3"/>
        <v>54401130800100000000</v>
      </c>
      <c r="L149" s="4" t="s">
        <v>197</v>
      </c>
    </row>
    <row r="150" spans="1:12" ht="45">
      <c r="A150" s="36" t="s">
        <v>145</v>
      </c>
      <c r="B150" s="37" t="s">
        <v>7</v>
      </c>
      <c r="C150" s="38" t="s">
        <v>58</v>
      </c>
      <c r="D150" s="65" t="s">
        <v>138</v>
      </c>
      <c r="E150" s="157" t="s">
        <v>200</v>
      </c>
      <c r="F150" s="158"/>
      <c r="G150" s="66" t="s">
        <v>108</v>
      </c>
      <c r="H150" s="30">
        <v>5000</v>
      </c>
      <c r="I150" s="34"/>
      <c r="J150" s="35">
        <v>5000</v>
      </c>
      <c r="K150" s="39" t="str">
        <f t="shared" si="3"/>
        <v>54401130800199990000</v>
      </c>
      <c r="L150" s="4" t="s">
        <v>199</v>
      </c>
    </row>
    <row r="151" spans="1:12" ht="22.5">
      <c r="A151" s="36" t="s">
        <v>148</v>
      </c>
      <c r="B151" s="37" t="s">
        <v>7</v>
      </c>
      <c r="C151" s="38" t="s">
        <v>58</v>
      </c>
      <c r="D151" s="65" t="s">
        <v>138</v>
      </c>
      <c r="E151" s="157" t="s">
        <v>200</v>
      </c>
      <c r="F151" s="158"/>
      <c r="G151" s="66" t="s">
        <v>7</v>
      </c>
      <c r="H151" s="30">
        <v>5000</v>
      </c>
      <c r="I151" s="34"/>
      <c r="J151" s="35">
        <v>5000</v>
      </c>
      <c r="K151" s="39" t="str">
        <f t="shared" si="3"/>
        <v>54401130800199990200</v>
      </c>
      <c r="L151" s="4" t="s">
        <v>201</v>
      </c>
    </row>
    <row r="152" spans="1:12" ht="22.5">
      <c r="A152" s="36" t="s">
        <v>150</v>
      </c>
      <c r="B152" s="37" t="s">
        <v>7</v>
      </c>
      <c r="C152" s="38" t="s">
        <v>58</v>
      </c>
      <c r="D152" s="65" t="s">
        <v>138</v>
      </c>
      <c r="E152" s="157" t="s">
        <v>200</v>
      </c>
      <c r="F152" s="158"/>
      <c r="G152" s="66" t="s">
        <v>152</v>
      </c>
      <c r="H152" s="30">
        <v>5000</v>
      </c>
      <c r="I152" s="34"/>
      <c r="J152" s="35">
        <v>5000</v>
      </c>
      <c r="K152" s="39" t="str">
        <f t="shared" si="3"/>
        <v>54401130800199990240</v>
      </c>
      <c r="L152" s="4" t="s">
        <v>202</v>
      </c>
    </row>
    <row r="153" spans="1:12" s="48" customFormat="1">
      <c r="A153" s="40" t="s">
        <v>153</v>
      </c>
      <c r="B153" s="41" t="s">
        <v>7</v>
      </c>
      <c r="C153" s="42" t="s">
        <v>58</v>
      </c>
      <c r="D153" s="67" t="s">
        <v>138</v>
      </c>
      <c r="E153" s="173" t="s">
        <v>200</v>
      </c>
      <c r="F153" s="176"/>
      <c r="G153" s="68" t="s">
        <v>154</v>
      </c>
      <c r="H153" s="43">
        <v>5000</v>
      </c>
      <c r="I153" s="44"/>
      <c r="J153" s="45">
        <f>IF(IF(H153="",0,H153)=0,0,(IF(H153&gt;0,IF(I153&gt;H153,0,H153-I153),IF(I153&gt;H153,H153-I153,0))))</f>
        <v>5000</v>
      </c>
      <c r="K153" s="39" t="str">
        <f t="shared" si="3"/>
        <v>54401130800199990244</v>
      </c>
      <c r="L153" s="47" t="str">
        <f>C153 &amp; D153 &amp;E153 &amp; F153 &amp; G153</f>
        <v>54401130800199990244</v>
      </c>
    </row>
    <row r="154" spans="1:12" ht="45">
      <c r="A154" s="36" t="s">
        <v>203</v>
      </c>
      <c r="B154" s="37" t="s">
        <v>7</v>
      </c>
      <c r="C154" s="38" t="s">
        <v>58</v>
      </c>
      <c r="D154" s="65" t="s">
        <v>138</v>
      </c>
      <c r="E154" s="157" t="s">
        <v>205</v>
      </c>
      <c r="F154" s="158"/>
      <c r="G154" s="66" t="s">
        <v>108</v>
      </c>
      <c r="H154" s="30">
        <v>25000</v>
      </c>
      <c r="I154" s="34"/>
      <c r="J154" s="35">
        <v>25000</v>
      </c>
      <c r="K154" s="39" t="str">
        <f t="shared" si="3"/>
        <v>54401130800200000000</v>
      </c>
      <c r="L154" s="4" t="s">
        <v>204</v>
      </c>
    </row>
    <row r="155" spans="1:12" ht="45">
      <c r="A155" s="36" t="s">
        <v>145</v>
      </c>
      <c r="B155" s="37" t="s">
        <v>7</v>
      </c>
      <c r="C155" s="38" t="s">
        <v>58</v>
      </c>
      <c r="D155" s="65" t="s">
        <v>138</v>
      </c>
      <c r="E155" s="157" t="s">
        <v>207</v>
      </c>
      <c r="F155" s="158"/>
      <c r="G155" s="66" t="s">
        <v>108</v>
      </c>
      <c r="H155" s="30">
        <v>25000</v>
      </c>
      <c r="I155" s="34"/>
      <c r="J155" s="35">
        <v>25000</v>
      </c>
      <c r="K155" s="39" t="str">
        <f t="shared" si="3"/>
        <v>54401130800299990000</v>
      </c>
      <c r="L155" s="4" t="s">
        <v>206</v>
      </c>
    </row>
    <row r="156" spans="1:12" ht="22.5">
      <c r="A156" s="36" t="s">
        <v>148</v>
      </c>
      <c r="B156" s="37" t="s">
        <v>7</v>
      </c>
      <c r="C156" s="38" t="s">
        <v>58</v>
      </c>
      <c r="D156" s="65" t="s">
        <v>138</v>
      </c>
      <c r="E156" s="157" t="s">
        <v>207</v>
      </c>
      <c r="F156" s="158"/>
      <c r="G156" s="66" t="s">
        <v>7</v>
      </c>
      <c r="H156" s="30">
        <v>25000</v>
      </c>
      <c r="I156" s="34"/>
      <c r="J156" s="35">
        <v>25000</v>
      </c>
      <c r="K156" s="39" t="str">
        <f t="shared" si="3"/>
        <v>54401130800299990200</v>
      </c>
      <c r="L156" s="4" t="s">
        <v>208</v>
      </c>
    </row>
    <row r="157" spans="1:12" ht="22.5">
      <c r="A157" s="36" t="s">
        <v>150</v>
      </c>
      <c r="B157" s="37" t="s">
        <v>7</v>
      </c>
      <c r="C157" s="38" t="s">
        <v>58</v>
      </c>
      <c r="D157" s="65" t="s">
        <v>138</v>
      </c>
      <c r="E157" s="157" t="s">
        <v>207</v>
      </c>
      <c r="F157" s="158"/>
      <c r="G157" s="66" t="s">
        <v>152</v>
      </c>
      <c r="H157" s="30">
        <v>25000</v>
      </c>
      <c r="I157" s="34"/>
      <c r="J157" s="35">
        <v>25000</v>
      </c>
      <c r="K157" s="39" t="str">
        <f t="shared" si="3"/>
        <v>54401130800299990240</v>
      </c>
      <c r="L157" s="4" t="s">
        <v>209</v>
      </c>
    </row>
    <row r="158" spans="1:12" s="48" customFormat="1">
      <c r="A158" s="40" t="s">
        <v>153</v>
      </c>
      <c r="B158" s="41" t="s">
        <v>7</v>
      </c>
      <c r="C158" s="42" t="s">
        <v>58</v>
      </c>
      <c r="D158" s="67" t="s">
        <v>138</v>
      </c>
      <c r="E158" s="173" t="s">
        <v>207</v>
      </c>
      <c r="F158" s="176"/>
      <c r="G158" s="68" t="s">
        <v>154</v>
      </c>
      <c r="H158" s="43">
        <v>25000</v>
      </c>
      <c r="I158" s="44"/>
      <c r="J158" s="45">
        <f>IF(IF(H158="",0,H158)=0,0,(IF(H158&gt;0,IF(I158&gt;H158,0,H158-I158),IF(I158&gt;H158,H158-I158,0))))</f>
        <v>25000</v>
      </c>
      <c r="K158" s="39" t="str">
        <f t="shared" si="3"/>
        <v>54401130800299990244</v>
      </c>
      <c r="L158" s="47" t="str">
        <f>C158 &amp; D158 &amp;E158 &amp; F158 &amp; G158</f>
        <v>54401130800299990244</v>
      </c>
    </row>
    <row r="159" spans="1:12" ht="33.75">
      <c r="A159" s="36" t="s">
        <v>210</v>
      </c>
      <c r="B159" s="37" t="s">
        <v>7</v>
      </c>
      <c r="C159" s="38" t="s">
        <v>58</v>
      </c>
      <c r="D159" s="65" t="s">
        <v>138</v>
      </c>
      <c r="E159" s="157" t="s">
        <v>212</v>
      </c>
      <c r="F159" s="158"/>
      <c r="G159" s="66" t="s">
        <v>108</v>
      </c>
      <c r="H159" s="30">
        <v>7000</v>
      </c>
      <c r="I159" s="34"/>
      <c r="J159" s="35">
        <v>7000</v>
      </c>
      <c r="K159" s="39" t="str">
        <f t="shared" si="3"/>
        <v>54401130800400000000</v>
      </c>
      <c r="L159" s="4" t="s">
        <v>211</v>
      </c>
    </row>
    <row r="160" spans="1:12" ht="45">
      <c r="A160" s="36" t="s">
        <v>145</v>
      </c>
      <c r="B160" s="37" t="s">
        <v>7</v>
      </c>
      <c r="C160" s="38" t="s">
        <v>58</v>
      </c>
      <c r="D160" s="65" t="s">
        <v>138</v>
      </c>
      <c r="E160" s="157" t="s">
        <v>214</v>
      </c>
      <c r="F160" s="158"/>
      <c r="G160" s="66" t="s">
        <v>108</v>
      </c>
      <c r="H160" s="30">
        <v>7000</v>
      </c>
      <c r="I160" s="34"/>
      <c r="J160" s="35">
        <v>7000</v>
      </c>
      <c r="K160" s="39" t="str">
        <f t="shared" si="3"/>
        <v>54401130800499990000</v>
      </c>
      <c r="L160" s="4" t="s">
        <v>213</v>
      </c>
    </row>
    <row r="161" spans="1:12" ht="22.5">
      <c r="A161" s="36" t="s">
        <v>148</v>
      </c>
      <c r="B161" s="37" t="s">
        <v>7</v>
      </c>
      <c r="C161" s="38" t="s">
        <v>58</v>
      </c>
      <c r="D161" s="65" t="s">
        <v>138</v>
      </c>
      <c r="E161" s="157" t="s">
        <v>214</v>
      </c>
      <c r="F161" s="158"/>
      <c r="G161" s="66" t="s">
        <v>7</v>
      </c>
      <c r="H161" s="30">
        <v>7000</v>
      </c>
      <c r="I161" s="34"/>
      <c r="J161" s="35">
        <v>7000</v>
      </c>
      <c r="K161" s="39" t="str">
        <f t="shared" si="3"/>
        <v>54401130800499990200</v>
      </c>
      <c r="L161" s="4" t="s">
        <v>215</v>
      </c>
    </row>
    <row r="162" spans="1:12" ht="22.5">
      <c r="A162" s="36" t="s">
        <v>150</v>
      </c>
      <c r="B162" s="37" t="s">
        <v>7</v>
      </c>
      <c r="C162" s="38" t="s">
        <v>58</v>
      </c>
      <c r="D162" s="65" t="s">
        <v>138</v>
      </c>
      <c r="E162" s="157" t="s">
        <v>214</v>
      </c>
      <c r="F162" s="158"/>
      <c r="G162" s="66" t="s">
        <v>152</v>
      </c>
      <c r="H162" s="30">
        <v>7000</v>
      </c>
      <c r="I162" s="34"/>
      <c r="J162" s="35">
        <v>7000</v>
      </c>
      <c r="K162" s="39" t="str">
        <f t="shared" si="3"/>
        <v>54401130800499990240</v>
      </c>
      <c r="L162" s="4" t="s">
        <v>216</v>
      </c>
    </row>
    <row r="163" spans="1:12" s="48" customFormat="1">
      <c r="A163" s="40" t="s">
        <v>153</v>
      </c>
      <c r="B163" s="41" t="s">
        <v>7</v>
      </c>
      <c r="C163" s="42" t="s">
        <v>58</v>
      </c>
      <c r="D163" s="67" t="s">
        <v>138</v>
      </c>
      <c r="E163" s="173" t="s">
        <v>214</v>
      </c>
      <c r="F163" s="176"/>
      <c r="G163" s="68" t="s">
        <v>154</v>
      </c>
      <c r="H163" s="43">
        <v>7000</v>
      </c>
      <c r="I163" s="44"/>
      <c r="J163" s="45">
        <f>IF(IF(H163="",0,H163)=0,0,(IF(H163&gt;0,IF(I163&gt;H163,0,H163-I163),IF(I163&gt;H163,H163-I163,0))))</f>
        <v>7000</v>
      </c>
      <c r="K163" s="39" t="str">
        <f t="shared" si="3"/>
        <v>54401130800499990244</v>
      </c>
      <c r="L163" s="47" t="str">
        <f>C163 &amp; D163 &amp;E163 &amp; F163 &amp; G163</f>
        <v>54401130800499990244</v>
      </c>
    </row>
    <row r="164" spans="1:12" ht="33.75">
      <c r="A164" s="36" t="s">
        <v>217</v>
      </c>
      <c r="B164" s="37" t="s">
        <v>7</v>
      </c>
      <c r="C164" s="38" t="s">
        <v>58</v>
      </c>
      <c r="D164" s="65" t="s">
        <v>138</v>
      </c>
      <c r="E164" s="157" t="s">
        <v>219</v>
      </c>
      <c r="F164" s="158"/>
      <c r="G164" s="66" t="s">
        <v>108</v>
      </c>
      <c r="H164" s="30">
        <v>386016</v>
      </c>
      <c r="I164" s="34">
        <v>295088.99</v>
      </c>
      <c r="J164" s="35">
        <v>90927.01</v>
      </c>
      <c r="K164" s="39" t="str">
        <f t="shared" si="3"/>
        <v>54401139100000000000</v>
      </c>
      <c r="L164" s="4" t="s">
        <v>218</v>
      </c>
    </row>
    <row r="165" spans="1:12" ht="67.5">
      <c r="A165" s="36" t="s">
        <v>220</v>
      </c>
      <c r="B165" s="37" t="s">
        <v>7</v>
      </c>
      <c r="C165" s="38" t="s">
        <v>58</v>
      </c>
      <c r="D165" s="65" t="s">
        <v>138</v>
      </c>
      <c r="E165" s="157" t="s">
        <v>222</v>
      </c>
      <c r="F165" s="158"/>
      <c r="G165" s="66" t="s">
        <v>108</v>
      </c>
      <c r="H165" s="30">
        <v>1000</v>
      </c>
      <c r="I165" s="34"/>
      <c r="J165" s="35">
        <v>1000</v>
      </c>
      <c r="K165" s="39" t="str">
        <f t="shared" si="3"/>
        <v>54401139190070650000</v>
      </c>
      <c r="L165" s="4" t="s">
        <v>221</v>
      </c>
    </row>
    <row r="166" spans="1:12" ht="22.5">
      <c r="A166" s="36" t="s">
        <v>148</v>
      </c>
      <c r="B166" s="37" t="s">
        <v>7</v>
      </c>
      <c r="C166" s="38" t="s">
        <v>58</v>
      </c>
      <c r="D166" s="65" t="s">
        <v>138</v>
      </c>
      <c r="E166" s="157" t="s">
        <v>222</v>
      </c>
      <c r="F166" s="158"/>
      <c r="G166" s="66" t="s">
        <v>7</v>
      </c>
      <c r="H166" s="30">
        <v>1000</v>
      </c>
      <c r="I166" s="34"/>
      <c r="J166" s="35">
        <v>1000</v>
      </c>
      <c r="K166" s="39" t="str">
        <f t="shared" si="3"/>
        <v>54401139190070650200</v>
      </c>
      <c r="L166" s="4" t="s">
        <v>223</v>
      </c>
    </row>
    <row r="167" spans="1:12" ht="22.5">
      <c r="A167" s="36" t="s">
        <v>150</v>
      </c>
      <c r="B167" s="37" t="s">
        <v>7</v>
      </c>
      <c r="C167" s="38" t="s">
        <v>58</v>
      </c>
      <c r="D167" s="65" t="s">
        <v>138</v>
      </c>
      <c r="E167" s="157" t="s">
        <v>222</v>
      </c>
      <c r="F167" s="158"/>
      <c r="G167" s="66" t="s">
        <v>152</v>
      </c>
      <c r="H167" s="30">
        <v>1000</v>
      </c>
      <c r="I167" s="34"/>
      <c r="J167" s="35">
        <v>1000</v>
      </c>
      <c r="K167" s="39" t="str">
        <f t="shared" si="3"/>
        <v>54401139190070650240</v>
      </c>
      <c r="L167" s="4" t="s">
        <v>224</v>
      </c>
    </row>
    <row r="168" spans="1:12" s="48" customFormat="1">
      <c r="A168" s="40" t="s">
        <v>153</v>
      </c>
      <c r="B168" s="41" t="s">
        <v>7</v>
      </c>
      <c r="C168" s="42" t="s">
        <v>58</v>
      </c>
      <c r="D168" s="67" t="s">
        <v>138</v>
      </c>
      <c r="E168" s="173" t="s">
        <v>222</v>
      </c>
      <c r="F168" s="176"/>
      <c r="G168" s="68" t="s">
        <v>154</v>
      </c>
      <c r="H168" s="43">
        <v>1000</v>
      </c>
      <c r="I168" s="44"/>
      <c r="J168" s="45">
        <f>IF(IF(H168="",0,H168)=0,0,(IF(H168&gt;0,IF(I168&gt;H168,0,H168-I168),IF(I168&gt;H168,H168-I168,0))))</f>
        <v>1000</v>
      </c>
      <c r="K168" s="39" t="str">
        <f t="shared" ref="K168:K231" si="4">C168 &amp; D168 &amp;E168 &amp; F168 &amp; G168</f>
        <v>54401139190070650244</v>
      </c>
      <c r="L168" s="47" t="str">
        <f>C168 &amp; D168 &amp;E168 &amp; F168 &amp; G168</f>
        <v>54401139190070650244</v>
      </c>
    </row>
    <row r="169" spans="1:12" ht="22.5">
      <c r="A169" s="36" t="s">
        <v>225</v>
      </c>
      <c r="B169" s="37" t="s">
        <v>7</v>
      </c>
      <c r="C169" s="38" t="s">
        <v>58</v>
      </c>
      <c r="D169" s="65" t="s">
        <v>138</v>
      </c>
      <c r="E169" s="157" t="s">
        <v>227</v>
      </c>
      <c r="F169" s="158"/>
      <c r="G169" s="66" t="s">
        <v>108</v>
      </c>
      <c r="H169" s="30">
        <v>385016</v>
      </c>
      <c r="I169" s="34">
        <v>295088.99</v>
      </c>
      <c r="J169" s="35">
        <v>89927.01</v>
      </c>
      <c r="K169" s="39" t="str">
        <f t="shared" si="4"/>
        <v>54401139190099990000</v>
      </c>
      <c r="L169" s="4" t="s">
        <v>226</v>
      </c>
    </row>
    <row r="170" spans="1:12" ht="22.5">
      <c r="A170" s="36" t="s">
        <v>148</v>
      </c>
      <c r="B170" s="37" t="s">
        <v>7</v>
      </c>
      <c r="C170" s="38" t="s">
        <v>58</v>
      </c>
      <c r="D170" s="65" t="s">
        <v>138</v>
      </c>
      <c r="E170" s="157" t="s">
        <v>227</v>
      </c>
      <c r="F170" s="158"/>
      <c r="G170" s="66" t="s">
        <v>7</v>
      </c>
      <c r="H170" s="30">
        <v>35016</v>
      </c>
      <c r="I170" s="34">
        <v>6154</v>
      </c>
      <c r="J170" s="35">
        <v>28862</v>
      </c>
      <c r="K170" s="39" t="str">
        <f t="shared" si="4"/>
        <v>54401139190099990200</v>
      </c>
      <c r="L170" s="4" t="s">
        <v>228</v>
      </c>
    </row>
    <row r="171" spans="1:12" ht="22.5">
      <c r="A171" s="36" t="s">
        <v>150</v>
      </c>
      <c r="B171" s="37" t="s">
        <v>7</v>
      </c>
      <c r="C171" s="38" t="s">
        <v>58</v>
      </c>
      <c r="D171" s="65" t="s">
        <v>138</v>
      </c>
      <c r="E171" s="157" t="s">
        <v>227</v>
      </c>
      <c r="F171" s="158"/>
      <c r="G171" s="66" t="s">
        <v>152</v>
      </c>
      <c r="H171" s="30">
        <v>35016</v>
      </c>
      <c r="I171" s="34">
        <v>6154</v>
      </c>
      <c r="J171" s="35">
        <v>28862</v>
      </c>
      <c r="K171" s="39" t="str">
        <f t="shared" si="4"/>
        <v>54401139190099990240</v>
      </c>
      <c r="L171" s="4" t="s">
        <v>229</v>
      </c>
    </row>
    <row r="172" spans="1:12" s="48" customFormat="1">
      <c r="A172" s="40" t="s">
        <v>153</v>
      </c>
      <c r="B172" s="41" t="s">
        <v>7</v>
      </c>
      <c r="C172" s="42" t="s">
        <v>58</v>
      </c>
      <c r="D172" s="67" t="s">
        <v>138</v>
      </c>
      <c r="E172" s="173" t="s">
        <v>227</v>
      </c>
      <c r="F172" s="176"/>
      <c r="G172" s="68" t="s">
        <v>154</v>
      </c>
      <c r="H172" s="43">
        <v>35016</v>
      </c>
      <c r="I172" s="44">
        <v>6154</v>
      </c>
      <c r="J172" s="45">
        <f>IF(IF(H172="",0,H172)=0,0,(IF(H172&gt;0,IF(I172&gt;H172,0,H172-I172),IF(I172&gt;H172,H172-I172,0))))</f>
        <v>28862</v>
      </c>
      <c r="K172" s="39" t="str">
        <f t="shared" si="4"/>
        <v>54401139190099990244</v>
      </c>
      <c r="L172" s="47" t="str">
        <f>C172 &amp; D172 &amp;E172 &amp; F172 &amp; G172</f>
        <v>54401139190099990244</v>
      </c>
    </row>
    <row r="173" spans="1:12">
      <c r="A173" s="36" t="s">
        <v>131</v>
      </c>
      <c r="B173" s="37" t="s">
        <v>7</v>
      </c>
      <c r="C173" s="38" t="s">
        <v>58</v>
      </c>
      <c r="D173" s="65" t="s">
        <v>138</v>
      </c>
      <c r="E173" s="157" t="s">
        <v>227</v>
      </c>
      <c r="F173" s="158"/>
      <c r="G173" s="66" t="s">
        <v>133</v>
      </c>
      <c r="H173" s="30">
        <v>350000</v>
      </c>
      <c r="I173" s="34">
        <v>288934.99</v>
      </c>
      <c r="J173" s="35">
        <v>61065.01</v>
      </c>
      <c r="K173" s="39" t="str">
        <f t="shared" si="4"/>
        <v>54401139190099990800</v>
      </c>
      <c r="L173" s="4" t="s">
        <v>230</v>
      </c>
    </row>
    <row r="174" spans="1:12">
      <c r="A174" s="36" t="s">
        <v>231</v>
      </c>
      <c r="B174" s="37" t="s">
        <v>7</v>
      </c>
      <c r="C174" s="38" t="s">
        <v>58</v>
      </c>
      <c r="D174" s="65" t="s">
        <v>138</v>
      </c>
      <c r="E174" s="157" t="s">
        <v>227</v>
      </c>
      <c r="F174" s="158"/>
      <c r="G174" s="66" t="s">
        <v>233</v>
      </c>
      <c r="H174" s="30">
        <v>100000</v>
      </c>
      <c r="I174" s="34">
        <v>51048.45</v>
      </c>
      <c r="J174" s="35">
        <v>48951.55</v>
      </c>
      <c r="K174" s="39" t="str">
        <f t="shared" si="4"/>
        <v>54401139190099990830</v>
      </c>
      <c r="L174" s="4" t="s">
        <v>232</v>
      </c>
    </row>
    <row r="175" spans="1:12" s="48" customFormat="1" ht="22.5">
      <c r="A175" s="40" t="s">
        <v>234</v>
      </c>
      <c r="B175" s="41" t="s">
        <v>7</v>
      </c>
      <c r="C175" s="42" t="s">
        <v>58</v>
      </c>
      <c r="D175" s="67" t="s">
        <v>138</v>
      </c>
      <c r="E175" s="173" t="s">
        <v>227</v>
      </c>
      <c r="F175" s="176"/>
      <c r="G175" s="68" t="s">
        <v>235</v>
      </c>
      <c r="H175" s="43">
        <v>100000</v>
      </c>
      <c r="I175" s="44">
        <v>51048.45</v>
      </c>
      <c r="J175" s="45">
        <f>IF(IF(H175="",0,H175)=0,0,(IF(H175&gt;0,IF(I175&gt;H175,0,H175-I175),IF(I175&gt;H175,H175-I175,0))))</f>
        <v>48951.55</v>
      </c>
      <c r="K175" s="39" t="str">
        <f t="shared" si="4"/>
        <v>54401139190099990831</v>
      </c>
      <c r="L175" s="47" t="str">
        <f>C175 &amp; D175 &amp;E175 &amp; F175 &amp; G175</f>
        <v>54401139190099990831</v>
      </c>
    </row>
    <row r="176" spans="1:12">
      <c r="A176" s="36" t="s">
        <v>236</v>
      </c>
      <c r="B176" s="37" t="s">
        <v>7</v>
      </c>
      <c r="C176" s="38" t="s">
        <v>58</v>
      </c>
      <c r="D176" s="65" t="s">
        <v>138</v>
      </c>
      <c r="E176" s="157" t="s">
        <v>227</v>
      </c>
      <c r="F176" s="158"/>
      <c r="G176" s="66" t="s">
        <v>238</v>
      </c>
      <c r="H176" s="30">
        <v>250000</v>
      </c>
      <c r="I176" s="34">
        <v>237886.54</v>
      </c>
      <c r="J176" s="35">
        <v>12113.46</v>
      </c>
      <c r="K176" s="39" t="str">
        <f t="shared" si="4"/>
        <v>54401139190099990850</v>
      </c>
      <c r="L176" s="4" t="s">
        <v>237</v>
      </c>
    </row>
    <row r="177" spans="1:12" s="48" customFormat="1">
      <c r="A177" s="40" t="s">
        <v>239</v>
      </c>
      <c r="B177" s="41" t="s">
        <v>7</v>
      </c>
      <c r="C177" s="42" t="s">
        <v>58</v>
      </c>
      <c r="D177" s="67" t="s">
        <v>138</v>
      </c>
      <c r="E177" s="173" t="s">
        <v>227</v>
      </c>
      <c r="F177" s="176"/>
      <c r="G177" s="68" t="s">
        <v>240</v>
      </c>
      <c r="H177" s="43">
        <v>250000</v>
      </c>
      <c r="I177" s="44">
        <v>237886.54</v>
      </c>
      <c r="J177" s="45">
        <f>IF(IF(H177="",0,H177)=0,0,(IF(H177&gt;0,IF(I177&gt;H177,0,H177-I177),IF(I177&gt;H177,H177-I177,0))))</f>
        <v>12113.46</v>
      </c>
      <c r="K177" s="39" t="str">
        <f t="shared" si="4"/>
        <v>54401139190099990853</v>
      </c>
      <c r="L177" s="47" t="str">
        <f>C177 &amp; D177 &amp;E177 &amp; F177 &amp; G177</f>
        <v>54401139190099990853</v>
      </c>
    </row>
    <row r="178" spans="1:12">
      <c r="A178" s="36" t="s">
        <v>241</v>
      </c>
      <c r="B178" s="37" t="s">
        <v>7</v>
      </c>
      <c r="C178" s="38" t="s">
        <v>58</v>
      </c>
      <c r="D178" s="65" t="s">
        <v>243</v>
      </c>
      <c r="E178" s="157" t="s">
        <v>107</v>
      </c>
      <c r="F178" s="158"/>
      <c r="G178" s="66" t="s">
        <v>108</v>
      </c>
      <c r="H178" s="30">
        <v>198900</v>
      </c>
      <c r="I178" s="34">
        <v>79805.23</v>
      </c>
      <c r="J178" s="35">
        <v>119094.77</v>
      </c>
      <c r="K178" s="39" t="str">
        <f t="shared" si="4"/>
        <v>54402000000000000000</v>
      </c>
      <c r="L178" s="4" t="s">
        <v>242</v>
      </c>
    </row>
    <row r="179" spans="1:12">
      <c r="A179" s="36" t="s">
        <v>244</v>
      </c>
      <c r="B179" s="37" t="s">
        <v>7</v>
      </c>
      <c r="C179" s="38" t="s">
        <v>58</v>
      </c>
      <c r="D179" s="65" t="s">
        <v>246</v>
      </c>
      <c r="E179" s="157" t="s">
        <v>107</v>
      </c>
      <c r="F179" s="158"/>
      <c r="G179" s="66" t="s">
        <v>108</v>
      </c>
      <c r="H179" s="30">
        <v>198900</v>
      </c>
      <c r="I179" s="34">
        <v>79805.23</v>
      </c>
      <c r="J179" s="35">
        <v>119094.77</v>
      </c>
      <c r="K179" s="39" t="str">
        <f t="shared" si="4"/>
        <v>54402030000000000000</v>
      </c>
      <c r="L179" s="4" t="s">
        <v>245</v>
      </c>
    </row>
    <row r="180" spans="1:12" ht="22.5">
      <c r="A180" s="36" t="s">
        <v>247</v>
      </c>
      <c r="B180" s="37" t="s">
        <v>7</v>
      </c>
      <c r="C180" s="38" t="s">
        <v>58</v>
      </c>
      <c r="D180" s="65" t="s">
        <v>246</v>
      </c>
      <c r="E180" s="157" t="s">
        <v>249</v>
      </c>
      <c r="F180" s="158"/>
      <c r="G180" s="66" t="s">
        <v>108</v>
      </c>
      <c r="H180" s="30">
        <v>198900</v>
      </c>
      <c r="I180" s="34">
        <v>79805.23</v>
      </c>
      <c r="J180" s="35">
        <v>119094.77</v>
      </c>
      <c r="K180" s="39" t="str">
        <f t="shared" si="4"/>
        <v>54402039390051180000</v>
      </c>
      <c r="L180" s="4" t="s">
        <v>248</v>
      </c>
    </row>
    <row r="181" spans="1:12" ht="56.25">
      <c r="A181" s="36" t="s">
        <v>250</v>
      </c>
      <c r="B181" s="37" t="s">
        <v>7</v>
      </c>
      <c r="C181" s="38" t="s">
        <v>58</v>
      </c>
      <c r="D181" s="65" t="s">
        <v>246</v>
      </c>
      <c r="E181" s="157" t="s">
        <v>249</v>
      </c>
      <c r="F181" s="158"/>
      <c r="G181" s="66" t="s">
        <v>65</v>
      </c>
      <c r="H181" s="30">
        <v>188800</v>
      </c>
      <c r="I181" s="34">
        <v>79805.23</v>
      </c>
      <c r="J181" s="35">
        <v>108994.77</v>
      </c>
      <c r="K181" s="39" t="str">
        <f t="shared" si="4"/>
        <v>54402039390051180100</v>
      </c>
      <c r="L181" s="4" t="s">
        <v>251</v>
      </c>
    </row>
    <row r="182" spans="1:12" ht="22.5">
      <c r="A182" s="36" t="s">
        <v>252</v>
      </c>
      <c r="B182" s="37" t="s">
        <v>7</v>
      </c>
      <c r="C182" s="38" t="s">
        <v>58</v>
      </c>
      <c r="D182" s="65" t="s">
        <v>246</v>
      </c>
      <c r="E182" s="157" t="s">
        <v>249</v>
      </c>
      <c r="F182" s="158"/>
      <c r="G182" s="66" t="s">
        <v>254</v>
      </c>
      <c r="H182" s="30">
        <v>188800</v>
      </c>
      <c r="I182" s="34">
        <v>79805.23</v>
      </c>
      <c r="J182" s="35">
        <v>108994.77</v>
      </c>
      <c r="K182" s="39" t="str">
        <f t="shared" si="4"/>
        <v>54402039390051180120</v>
      </c>
      <c r="L182" s="4" t="s">
        <v>253</v>
      </c>
    </row>
    <row r="183" spans="1:12" s="48" customFormat="1" ht="22.5">
      <c r="A183" s="40" t="s">
        <v>255</v>
      </c>
      <c r="B183" s="41" t="s">
        <v>7</v>
      </c>
      <c r="C183" s="42" t="s">
        <v>58</v>
      </c>
      <c r="D183" s="67" t="s">
        <v>246</v>
      </c>
      <c r="E183" s="173" t="s">
        <v>249</v>
      </c>
      <c r="F183" s="176"/>
      <c r="G183" s="68" t="s">
        <v>256</v>
      </c>
      <c r="H183" s="43">
        <v>144200</v>
      </c>
      <c r="I183" s="44">
        <v>62772.43</v>
      </c>
      <c r="J183" s="45">
        <f>IF(IF(H183="",0,H183)=0,0,(IF(H183&gt;0,IF(I183&gt;H183,0,H183-I183),IF(I183&gt;H183,H183-I183,0))))</f>
        <v>81427.570000000007</v>
      </c>
      <c r="K183" s="39" t="str">
        <f t="shared" si="4"/>
        <v>54402039390051180121</v>
      </c>
      <c r="L183" s="47" t="str">
        <f>C183 &amp; D183 &amp;E183 &amp; F183 &amp; G183</f>
        <v>54402039390051180121</v>
      </c>
    </row>
    <row r="184" spans="1:12" s="48" customFormat="1" ht="33.75">
      <c r="A184" s="40" t="s">
        <v>257</v>
      </c>
      <c r="B184" s="41" t="s">
        <v>7</v>
      </c>
      <c r="C184" s="42" t="s">
        <v>58</v>
      </c>
      <c r="D184" s="67" t="s">
        <v>246</v>
      </c>
      <c r="E184" s="173" t="s">
        <v>249</v>
      </c>
      <c r="F184" s="176"/>
      <c r="G184" s="68" t="s">
        <v>258</v>
      </c>
      <c r="H184" s="43">
        <v>1000</v>
      </c>
      <c r="I184" s="44"/>
      <c r="J184" s="45">
        <f>IF(IF(H184="",0,H184)=0,0,(IF(H184&gt;0,IF(I184&gt;H184,0,H184-I184),IF(I184&gt;H184,H184-I184,0))))</f>
        <v>1000</v>
      </c>
      <c r="K184" s="39" t="str">
        <f t="shared" si="4"/>
        <v>54402039390051180122</v>
      </c>
      <c r="L184" s="47" t="str">
        <f>C184 &amp; D184 &amp;E184 &amp; F184 &amp; G184</f>
        <v>54402039390051180122</v>
      </c>
    </row>
    <row r="185" spans="1:12" s="48" customFormat="1" ht="33.75">
      <c r="A185" s="40" t="s">
        <v>259</v>
      </c>
      <c r="B185" s="41" t="s">
        <v>7</v>
      </c>
      <c r="C185" s="42" t="s">
        <v>58</v>
      </c>
      <c r="D185" s="67" t="s">
        <v>246</v>
      </c>
      <c r="E185" s="173" t="s">
        <v>249</v>
      </c>
      <c r="F185" s="176"/>
      <c r="G185" s="68" t="s">
        <v>260</v>
      </c>
      <c r="H185" s="43">
        <v>43600</v>
      </c>
      <c r="I185" s="44">
        <v>17032.8</v>
      </c>
      <c r="J185" s="45">
        <f>IF(IF(H185="",0,H185)=0,0,(IF(H185&gt;0,IF(I185&gt;H185,0,H185-I185),IF(I185&gt;H185,H185-I185,0))))</f>
        <v>26567.200000000001</v>
      </c>
      <c r="K185" s="39" t="str">
        <f t="shared" si="4"/>
        <v>54402039390051180129</v>
      </c>
      <c r="L185" s="47" t="str">
        <f>C185 &amp; D185 &amp;E185 &amp; F185 &amp; G185</f>
        <v>54402039390051180129</v>
      </c>
    </row>
    <row r="186" spans="1:12" ht="22.5">
      <c r="A186" s="36" t="s">
        <v>148</v>
      </c>
      <c r="B186" s="37" t="s">
        <v>7</v>
      </c>
      <c r="C186" s="38" t="s">
        <v>58</v>
      </c>
      <c r="D186" s="65" t="s">
        <v>246</v>
      </c>
      <c r="E186" s="157" t="s">
        <v>249</v>
      </c>
      <c r="F186" s="158"/>
      <c r="G186" s="66" t="s">
        <v>7</v>
      </c>
      <c r="H186" s="30">
        <v>10100</v>
      </c>
      <c r="I186" s="34"/>
      <c r="J186" s="35">
        <v>10100</v>
      </c>
      <c r="K186" s="39" t="str">
        <f t="shared" si="4"/>
        <v>54402039390051180200</v>
      </c>
      <c r="L186" s="4" t="s">
        <v>261</v>
      </c>
    </row>
    <row r="187" spans="1:12" ht="22.5">
      <c r="A187" s="36" t="s">
        <v>150</v>
      </c>
      <c r="B187" s="37" t="s">
        <v>7</v>
      </c>
      <c r="C187" s="38" t="s">
        <v>58</v>
      </c>
      <c r="D187" s="65" t="s">
        <v>246</v>
      </c>
      <c r="E187" s="157" t="s">
        <v>249</v>
      </c>
      <c r="F187" s="158"/>
      <c r="G187" s="66" t="s">
        <v>152</v>
      </c>
      <c r="H187" s="30">
        <v>10100</v>
      </c>
      <c r="I187" s="34"/>
      <c r="J187" s="35">
        <v>10100</v>
      </c>
      <c r="K187" s="39" t="str">
        <f t="shared" si="4"/>
        <v>54402039390051180240</v>
      </c>
      <c r="L187" s="4" t="s">
        <v>262</v>
      </c>
    </row>
    <row r="188" spans="1:12" s="48" customFormat="1">
      <c r="A188" s="40" t="s">
        <v>153</v>
      </c>
      <c r="B188" s="41" t="s">
        <v>7</v>
      </c>
      <c r="C188" s="42" t="s">
        <v>58</v>
      </c>
      <c r="D188" s="67" t="s">
        <v>246</v>
      </c>
      <c r="E188" s="173" t="s">
        <v>249</v>
      </c>
      <c r="F188" s="176"/>
      <c r="G188" s="68" t="s">
        <v>154</v>
      </c>
      <c r="H188" s="43">
        <v>10100</v>
      </c>
      <c r="I188" s="44"/>
      <c r="J188" s="45">
        <f>IF(IF(H188="",0,H188)=0,0,(IF(H188&gt;0,IF(I188&gt;H188,0,H188-I188),IF(I188&gt;H188,H188-I188,0))))</f>
        <v>10100</v>
      </c>
      <c r="K188" s="39" t="str">
        <f t="shared" si="4"/>
        <v>54402039390051180244</v>
      </c>
      <c r="L188" s="47" t="str">
        <f>C188 &amp; D188 &amp;E188 &amp; F188 &amp; G188</f>
        <v>54402039390051180244</v>
      </c>
    </row>
    <row r="189" spans="1:12" ht="22.5">
      <c r="A189" s="36" t="s">
        <v>263</v>
      </c>
      <c r="B189" s="37" t="s">
        <v>7</v>
      </c>
      <c r="C189" s="38" t="s">
        <v>58</v>
      </c>
      <c r="D189" s="65" t="s">
        <v>265</v>
      </c>
      <c r="E189" s="157" t="s">
        <v>107</v>
      </c>
      <c r="F189" s="158"/>
      <c r="G189" s="66" t="s">
        <v>108</v>
      </c>
      <c r="H189" s="30">
        <v>173000</v>
      </c>
      <c r="I189" s="34"/>
      <c r="J189" s="35">
        <v>173000</v>
      </c>
      <c r="K189" s="39" t="str">
        <f t="shared" si="4"/>
        <v>54403000000000000000</v>
      </c>
      <c r="L189" s="4" t="s">
        <v>264</v>
      </c>
    </row>
    <row r="190" spans="1:12">
      <c r="A190" s="36" t="s">
        <v>266</v>
      </c>
      <c r="B190" s="37" t="s">
        <v>7</v>
      </c>
      <c r="C190" s="38" t="s">
        <v>58</v>
      </c>
      <c r="D190" s="65" t="s">
        <v>268</v>
      </c>
      <c r="E190" s="157" t="s">
        <v>107</v>
      </c>
      <c r="F190" s="158"/>
      <c r="G190" s="66" t="s">
        <v>108</v>
      </c>
      <c r="H190" s="30">
        <v>173000</v>
      </c>
      <c r="I190" s="34"/>
      <c r="J190" s="35">
        <v>173000</v>
      </c>
      <c r="K190" s="39" t="str">
        <f t="shared" si="4"/>
        <v>54403100000000000000</v>
      </c>
      <c r="L190" s="4" t="s">
        <v>267</v>
      </c>
    </row>
    <row r="191" spans="1:12" ht="56.25">
      <c r="A191" s="36" t="s">
        <v>269</v>
      </c>
      <c r="B191" s="37" t="s">
        <v>7</v>
      </c>
      <c r="C191" s="38" t="s">
        <v>58</v>
      </c>
      <c r="D191" s="65" t="s">
        <v>268</v>
      </c>
      <c r="E191" s="157" t="s">
        <v>271</v>
      </c>
      <c r="F191" s="158"/>
      <c r="G191" s="66" t="s">
        <v>108</v>
      </c>
      <c r="H191" s="30">
        <v>173000</v>
      </c>
      <c r="I191" s="34"/>
      <c r="J191" s="35">
        <v>173000</v>
      </c>
      <c r="K191" s="39" t="str">
        <f t="shared" si="4"/>
        <v>54403100300000000000</v>
      </c>
      <c r="L191" s="4" t="s">
        <v>270</v>
      </c>
    </row>
    <row r="192" spans="1:12" ht="78.75">
      <c r="A192" s="36" t="s">
        <v>272</v>
      </c>
      <c r="B192" s="37" t="s">
        <v>7</v>
      </c>
      <c r="C192" s="38" t="s">
        <v>58</v>
      </c>
      <c r="D192" s="65" t="s">
        <v>268</v>
      </c>
      <c r="E192" s="157" t="s">
        <v>274</v>
      </c>
      <c r="F192" s="158"/>
      <c r="G192" s="66" t="s">
        <v>108</v>
      </c>
      <c r="H192" s="30">
        <v>173000</v>
      </c>
      <c r="I192" s="34"/>
      <c r="J192" s="35">
        <v>173000</v>
      </c>
      <c r="K192" s="39" t="str">
        <f t="shared" si="4"/>
        <v>54403100320000000000</v>
      </c>
      <c r="L192" s="4" t="s">
        <v>273</v>
      </c>
    </row>
    <row r="193" spans="1:12" ht="22.5">
      <c r="A193" s="36" t="s">
        <v>275</v>
      </c>
      <c r="B193" s="37" t="s">
        <v>7</v>
      </c>
      <c r="C193" s="38" t="s">
        <v>58</v>
      </c>
      <c r="D193" s="65" t="s">
        <v>268</v>
      </c>
      <c r="E193" s="157" t="s">
        <v>277</v>
      </c>
      <c r="F193" s="158"/>
      <c r="G193" s="66" t="s">
        <v>108</v>
      </c>
      <c r="H193" s="30">
        <v>173000</v>
      </c>
      <c r="I193" s="34"/>
      <c r="J193" s="35">
        <v>173000</v>
      </c>
      <c r="K193" s="39" t="str">
        <f t="shared" si="4"/>
        <v>54403100320100000000</v>
      </c>
      <c r="L193" s="4" t="s">
        <v>276</v>
      </c>
    </row>
    <row r="194" spans="1:12" ht="45">
      <c r="A194" s="36" t="s">
        <v>145</v>
      </c>
      <c r="B194" s="37" t="s">
        <v>7</v>
      </c>
      <c r="C194" s="38" t="s">
        <v>58</v>
      </c>
      <c r="D194" s="65" t="s">
        <v>268</v>
      </c>
      <c r="E194" s="157" t="s">
        <v>279</v>
      </c>
      <c r="F194" s="158"/>
      <c r="G194" s="66" t="s">
        <v>108</v>
      </c>
      <c r="H194" s="30">
        <v>173000</v>
      </c>
      <c r="I194" s="34"/>
      <c r="J194" s="35">
        <v>173000</v>
      </c>
      <c r="K194" s="39" t="str">
        <f t="shared" si="4"/>
        <v>54403100320199990000</v>
      </c>
      <c r="L194" s="4" t="s">
        <v>278</v>
      </c>
    </row>
    <row r="195" spans="1:12" ht="22.5">
      <c r="A195" s="36" t="s">
        <v>280</v>
      </c>
      <c r="B195" s="37" t="s">
        <v>7</v>
      </c>
      <c r="C195" s="38" t="s">
        <v>58</v>
      </c>
      <c r="D195" s="65" t="s">
        <v>268</v>
      </c>
      <c r="E195" s="157" t="s">
        <v>279</v>
      </c>
      <c r="F195" s="158"/>
      <c r="G195" s="66" t="s">
        <v>282</v>
      </c>
      <c r="H195" s="30">
        <v>173000</v>
      </c>
      <c r="I195" s="34"/>
      <c r="J195" s="35">
        <v>173000</v>
      </c>
      <c r="K195" s="39" t="str">
        <f t="shared" si="4"/>
        <v>54403100320199990600</v>
      </c>
      <c r="L195" s="4" t="s">
        <v>281</v>
      </c>
    </row>
    <row r="196" spans="1:12">
      <c r="A196" s="36" t="s">
        <v>283</v>
      </c>
      <c r="B196" s="37" t="s">
        <v>7</v>
      </c>
      <c r="C196" s="38" t="s">
        <v>58</v>
      </c>
      <c r="D196" s="65" t="s">
        <v>268</v>
      </c>
      <c r="E196" s="157" t="s">
        <v>279</v>
      </c>
      <c r="F196" s="158"/>
      <c r="G196" s="66" t="s">
        <v>285</v>
      </c>
      <c r="H196" s="30">
        <v>173000</v>
      </c>
      <c r="I196" s="34"/>
      <c r="J196" s="35">
        <v>173000</v>
      </c>
      <c r="K196" s="39" t="str">
        <f t="shared" si="4"/>
        <v>54403100320199990610</v>
      </c>
      <c r="L196" s="4" t="s">
        <v>284</v>
      </c>
    </row>
    <row r="197" spans="1:12" s="48" customFormat="1" ht="45">
      <c r="A197" s="40" t="s">
        <v>286</v>
      </c>
      <c r="B197" s="41" t="s">
        <v>7</v>
      </c>
      <c r="C197" s="42" t="s">
        <v>58</v>
      </c>
      <c r="D197" s="67" t="s">
        <v>268</v>
      </c>
      <c r="E197" s="173" t="s">
        <v>279</v>
      </c>
      <c r="F197" s="176"/>
      <c r="G197" s="68" t="s">
        <v>287</v>
      </c>
      <c r="H197" s="43">
        <v>173000</v>
      </c>
      <c r="I197" s="44"/>
      <c r="J197" s="45">
        <f>IF(IF(H197="",0,H197)=0,0,(IF(H197&gt;0,IF(I197&gt;H197,0,H197-I197),IF(I197&gt;H197,H197-I197,0))))</f>
        <v>173000</v>
      </c>
      <c r="K197" s="39" t="str">
        <f t="shared" si="4"/>
        <v>54403100320199990611</v>
      </c>
      <c r="L197" s="47" t="str">
        <f>C197 &amp; D197 &amp;E197 &amp; F197 &amp; G197</f>
        <v>54403100320199990611</v>
      </c>
    </row>
    <row r="198" spans="1:12">
      <c r="A198" s="36" t="s">
        <v>288</v>
      </c>
      <c r="B198" s="37" t="s">
        <v>7</v>
      </c>
      <c r="C198" s="38" t="s">
        <v>58</v>
      </c>
      <c r="D198" s="65" t="s">
        <v>290</v>
      </c>
      <c r="E198" s="157" t="s">
        <v>107</v>
      </c>
      <c r="F198" s="158"/>
      <c r="G198" s="66" t="s">
        <v>108</v>
      </c>
      <c r="H198" s="30">
        <v>20165990.34</v>
      </c>
      <c r="I198" s="34">
        <v>1554003.39</v>
      </c>
      <c r="J198" s="35">
        <v>18611986.949999999</v>
      </c>
      <c r="K198" s="39" t="str">
        <f t="shared" si="4"/>
        <v>54404000000000000000</v>
      </c>
      <c r="L198" s="4" t="s">
        <v>289</v>
      </c>
    </row>
    <row r="199" spans="1:12">
      <c r="A199" s="36" t="s">
        <v>291</v>
      </c>
      <c r="B199" s="37" t="s">
        <v>7</v>
      </c>
      <c r="C199" s="38" t="s">
        <v>58</v>
      </c>
      <c r="D199" s="65" t="s">
        <v>293</v>
      </c>
      <c r="E199" s="157" t="s">
        <v>107</v>
      </c>
      <c r="F199" s="158"/>
      <c r="G199" s="66" t="s">
        <v>108</v>
      </c>
      <c r="H199" s="30">
        <v>20165990.34</v>
      </c>
      <c r="I199" s="34">
        <v>1554003.39</v>
      </c>
      <c r="J199" s="35">
        <v>18611986.949999999</v>
      </c>
      <c r="K199" s="39" t="str">
        <f t="shared" si="4"/>
        <v>54404090000000000000</v>
      </c>
      <c r="L199" s="4" t="s">
        <v>292</v>
      </c>
    </row>
    <row r="200" spans="1:12" ht="45">
      <c r="A200" s="36" t="s">
        <v>294</v>
      </c>
      <c r="B200" s="37" t="s">
        <v>7</v>
      </c>
      <c r="C200" s="38" t="s">
        <v>58</v>
      </c>
      <c r="D200" s="65" t="s">
        <v>293</v>
      </c>
      <c r="E200" s="157" t="s">
        <v>296</v>
      </c>
      <c r="F200" s="158"/>
      <c r="G200" s="66" t="s">
        <v>108</v>
      </c>
      <c r="H200" s="30">
        <v>20165990.34</v>
      </c>
      <c r="I200" s="34">
        <v>1554003.39</v>
      </c>
      <c r="J200" s="35">
        <v>18611986.949999999</v>
      </c>
      <c r="K200" s="39" t="str">
        <f t="shared" si="4"/>
        <v>54404090500000000000</v>
      </c>
      <c r="L200" s="4" t="s">
        <v>295</v>
      </c>
    </row>
    <row r="201" spans="1:12" ht="67.5">
      <c r="A201" s="36" t="s">
        <v>297</v>
      </c>
      <c r="B201" s="37" t="s">
        <v>7</v>
      </c>
      <c r="C201" s="38" t="s">
        <v>58</v>
      </c>
      <c r="D201" s="65" t="s">
        <v>293</v>
      </c>
      <c r="E201" s="157" t="s">
        <v>299</v>
      </c>
      <c r="F201" s="158"/>
      <c r="G201" s="66" t="s">
        <v>108</v>
      </c>
      <c r="H201" s="30">
        <v>19915990.34</v>
      </c>
      <c r="I201" s="34">
        <v>1514353.39</v>
      </c>
      <c r="J201" s="35">
        <v>18401636.949999999</v>
      </c>
      <c r="K201" s="39" t="str">
        <f t="shared" si="4"/>
        <v>54404090510000000000</v>
      </c>
      <c r="L201" s="4" t="s">
        <v>298</v>
      </c>
    </row>
    <row r="202" spans="1:12" ht="33.75">
      <c r="A202" s="36" t="s">
        <v>300</v>
      </c>
      <c r="B202" s="37" t="s">
        <v>7</v>
      </c>
      <c r="C202" s="38" t="s">
        <v>58</v>
      </c>
      <c r="D202" s="65" t="s">
        <v>293</v>
      </c>
      <c r="E202" s="157" t="s">
        <v>302</v>
      </c>
      <c r="F202" s="158"/>
      <c r="G202" s="66" t="s">
        <v>108</v>
      </c>
      <c r="H202" s="30">
        <v>3754373.34</v>
      </c>
      <c r="I202" s="34">
        <v>1514353.39</v>
      </c>
      <c r="J202" s="35">
        <v>2240019.9500000002</v>
      </c>
      <c r="K202" s="39" t="str">
        <f t="shared" si="4"/>
        <v>54404090510100000000</v>
      </c>
      <c r="L202" s="4" t="s">
        <v>301</v>
      </c>
    </row>
    <row r="203" spans="1:12" ht="45">
      <c r="A203" s="36" t="s">
        <v>303</v>
      </c>
      <c r="B203" s="37" t="s">
        <v>7</v>
      </c>
      <c r="C203" s="38" t="s">
        <v>58</v>
      </c>
      <c r="D203" s="65" t="s">
        <v>293</v>
      </c>
      <c r="E203" s="157" t="s">
        <v>305</v>
      </c>
      <c r="F203" s="158"/>
      <c r="G203" s="66" t="s">
        <v>108</v>
      </c>
      <c r="H203" s="30">
        <v>1865000</v>
      </c>
      <c r="I203" s="34">
        <v>342146.06</v>
      </c>
      <c r="J203" s="35">
        <v>1522853.94</v>
      </c>
      <c r="K203" s="39" t="str">
        <f t="shared" si="4"/>
        <v>54404090510171520000</v>
      </c>
      <c r="L203" s="4" t="s">
        <v>304</v>
      </c>
    </row>
    <row r="204" spans="1:12" ht="22.5">
      <c r="A204" s="36" t="s">
        <v>148</v>
      </c>
      <c r="B204" s="37" t="s">
        <v>7</v>
      </c>
      <c r="C204" s="38" t="s">
        <v>58</v>
      </c>
      <c r="D204" s="65" t="s">
        <v>293</v>
      </c>
      <c r="E204" s="157" t="s">
        <v>305</v>
      </c>
      <c r="F204" s="158"/>
      <c r="G204" s="66" t="s">
        <v>7</v>
      </c>
      <c r="H204" s="30">
        <v>1865000</v>
      </c>
      <c r="I204" s="34">
        <v>342146.06</v>
      </c>
      <c r="J204" s="35">
        <v>1522853.94</v>
      </c>
      <c r="K204" s="39" t="str">
        <f t="shared" si="4"/>
        <v>54404090510171520200</v>
      </c>
      <c r="L204" s="4" t="s">
        <v>306</v>
      </c>
    </row>
    <row r="205" spans="1:12" ht="22.5">
      <c r="A205" s="36" t="s">
        <v>150</v>
      </c>
      <c r="B205" s="37" t="s">
        <v>7</v>
      </c>
      <c r="C205" s="38" t="s">
        <v>58</v>
      </c>
      <c r="D205" s="65" t="s">
        <v>293</v>
      </c>
      <c r="E205" s="157" t="s">
        <v>305</v>
      </c>
      <c r="F205" s="158"/>
      <c r="G205" s="66" t="s">
        <v>152</v>
      </c>
      <c r="H205" s="30">
        <v>1865000</v>
      </c>
      <c r="I205" s="34">
        <v>342146.06</v>
      </c>
      <c r="J205" s="35">
        <v>1522853.94</v>
      </c>
      <c r="K205" s="39" t="str">
        <f t="shared" si="4"/>
        <v>54404090510171520240</v>
      </c>
      <c r="L205" s="4" t="s">
        <v>307</v>
      </c>
    </row>
    <row r="206" spans="1:12" s="48" customFormat="1">
      <c r="A206" s="40" t="s">
        <v>153</v>
      </c>
      <c r="B206" s="41" t="s">
        <v>7</v>
      </c>
      <c r="C206" s="42" t="s">
        <v>58</v>
      </c>
      <c r="D206" s="67" t="s">
        <v>293</v>
      </c>
      <c r="E206" s="173" t="s">
        <v>305</v>
      </c>
      <c r="F206" s="176"/>
      <c r="G206" s="68" t="s">
        <v>154</v>
      </c>
      <c r="H206" s="43">
        <v>1865000</v>
      </c>
      <c r="I206" s="44">
        <v>342146.06</v>
      </c>
      <c r="J206" s="45">
        <f>IF(IF(H206="",0,H206)=0,0,(IF(H206&gt;0,IF(I206&gt;H206,0,H206-I206),IF(I206&gt;H206,H206-I206,0))))</f>
        <v>1522853.94</v>
      </c>
      <c r="K206" s="39" t="str">
        <f t="shared" si="4"/>
        <v>54404090510171520244</v>
      </c>
      <c r="L206" s="47" t="str">
        <f>C206 &amp; D206 &amp;E206 &amp; F206 &amp; G206</f>
        <v>54404090510171520244</v>
      </c>
    </row>
    <row r="207" spans="1:12" ht="45">
      <c r="A207" s="36" t="s">
        <v>145</v>
      </c>
      <c r="B207" s="37" t="s">
        <v>7</v>
      </c>
      <c r="C207" s="38" t="s">
        <v>58</v>
      </c>
      <c r="D207" s="65" t="s">
        <v>293</v>
      </c>
      <c r="E207" s="157" t="s">
        <v>309</v>
      </c>
      <c r="F207" s="158"/>
      <c r="G207" s="66" t="s">
        <v>108</v>
      </c>
      <c r="H207" s="30">
        <v>736511.46</v>
      </c>
      <c r="I207" s="34">
        <v>733072.25</v>
      </c>
      <c r="J207" s="35">
        <v>3439.21</v>
      </c>
      <c r="K207" s="39" t="str">
        <f t="shared" si="4"/>
        <v>54404090510199990000</v>
      </c>
      <c r="L207" s="4" t="s">
        <v>308</v>
      </c>
    </row>
    <row r="208" spans="1:12" ht="22.5">
      <c r="A208" s="36" t="s">
        <v>148</v>
      </c>
      <c r="B208" s="37" t="s">
        <v>7</v>
      </c>
      <c r="C208" s="38" t="s">
        <v>58</v>
      </c>
      <c r="D208" s="65" t="s">
        <v>293</v>
      </c>
      <c r="E208" s="157" t="s">
        <v>309</v>
      </c>
      <c r="F208" s="158"/>
      <c r="G208" s="66" t="s">
        <v>7</v>
      </c>
      <c r="H208" s="30">
        <v>736511.46</v>
      </c>
      <c r="I208" s="34">
        <v>733072.25</v>
      </c>
      <c r="J208" s="35">
        <v>3439.21</v>
      </c>
      <c r="K208" s="39" t="str">
        <f t="shared" si="4"/>
        <v>54404090510199990200</v>
      </c>
      <c r="L208" s="4" t="s">
        <v>310</v>
      </c>
    </row>
    <row r="209" spans="1:12" ht="22.5">
      <c r="A209" s="36" t="s">
        <v>150</v>
      </c>
      <c r="B209" s="37" t="s">
        <v>7</v>
      </c>
      <c r="C209" s="38" t="s">
        <v>58</v>
      </c>
      <c r="D209" s="65" t="s">
        <v>293</v>
      </c>
      <c r="E209" s="157" t="s">
        <v>309</v>
      </c>
      <c r="F209" s="158"/>
      <c r="G209" s="66" t="s">
        <v>152</v>
      </c>
      <c r="H209" s="30">
        <v>736511.46</v>
      </c>
      <c r="I209" s="34">
        <v>733072.25</v>
      </c>
      <c r="J209" s="35">
        <v>3439.21</v>
      </c>
      <c r="K209" s="39" t="str">
        <f t="shared" si="4"/>
        <v>54404090510199990240</v>
      </c>
      <c r="L209" s="4" t="s">
        <v>311</v>
      </c>
    </row>
    <row r="210" spans="1:12" s="48" customFormat="1">
      <c r="A210" s="40" t="s">
        <v>153</v>
      </c>
      <c r="B210" s="41" t="s">
        <v>7</v>
      </c>
      <c r="C210" s="42" t="s">
        <v>58</v>
      </c>
      <c r="D210" s="67" t="s">
        <v>293</v>
      </c>
      <c r="E210" s="173" t="s">
        <v>309</v>
      </c>
      <c r="F210" s="176"/>
      <c r="G210" s="68" t="s">
        <v>154</v>
      </c>
      <c r="H210" s="43">
        <v>736511.46</v>
      </c>
      <c r="I210" s="44">
        <v>733072.25</v>
      </c>
      <c r="J210" s="45">
        <f>IF(IF(H210="",0,H210)=0,0,(IF(H210&gt;0,IF(I210&gt;H210,0,H210-I210),IF(I210&gt;H210,H210-I210,0))))</f>
        <v>3439.21</v>
      </c>
      <c r="K210" s="39" t="str">
        <f t="shared" si="4"/>
        <v>54404090510199990244</v>
      </c>
      <c r="L210" s="47" t="str">
        <f>C210 &amp; D210 &amp;E210 &amp; F210 &amp; G210</f>
        <v>54404090510199990244</v>
      </c>
    </row>
    <row r="211" spans="1:12" ht="33.75">
      <c r="A211" s="36" t="s">
        <v>312</v>
      </c>
      <c r="B211" s="37" t="s">
        <v>7</v>
      </c>
      <c r="C211" s="38" t="s">
        <v>58</v>
      </c>
      <c r="D211" s="65" t="s">
        <v>293</v>
      </c>
      <c r="E211" s="157" t="s">
        <v>314</v>
      </c>
      <c r="F211" s="158"/>
      <c r="G211" s="66" t="s">
        <v>108</v>
      </c>
      <c r="H211" s="30">
        <v>1152861.8799999999</v>
      </c>
      <c r="I211" s="34">
        <v>439135.08</v>
      </c>
      <c r="J211" s="35">
        <v>713726.8</v>
      </c>
      <c r="K211" s="39" t="str">
        <f t="shared" si="4"/>
        <v>544040905101S1520000</v>
      </c>
      <c r="L211" s="4" t="s">
        <v>313</v>
      </c>
    </row>
    <row r="212" spans="1:12" ht="22.5">
      <c r="A212" s="36" t="s">
        <v>148</v>
      </c>
      <c r="B212" s="37" t="s">
        <v>7</v>
      </c>
      <c r="C212" s="38" t="s">
        <v>58</v>
      </c>
      <c r="D212" s="65" t="s">
        <v>293</v>
      </c>
      <c r="E212" s="157" t="s">
        <v>314</v>
      </c>
      <c r="F212" s="158"/>
      <c r="G212" s="66" t="s">
        <v>7</v>
      </c>
      <c r="H212" s="30">
        <v>1152861.8799999999</v>
      </c>
      <c r="I212" s="34">
        <v>439135.08</v>
      </c>
      <c r="J212" s="35">
        <v>713726.8</v>
      </c>
      <c r="K212" s="39" t="str">
        <f t="shared" si="4"/>
        <v>544040905101S1520200</v>
      </c>
      <c r="L212" s="4" t="s">
        <v>315</v>
      </c>
    </row>
    <row r="213" spans="1:12" ht="22.5">
      <c r="A213" s="36" t="s">
        <v>150</v>
      </c>
      <c r="B213" s="37" t="s">
        <v>7</v>
      </c>
      <c r="C213" s="38" t="s">
        <v>58</v>
      </c>
      <c r="D213" s="65" t="s">
        <v>293</v>
      </c>
      <c r="E213" s="157" t="s">
        <v>314</v>
      </c>
      <c r="F213" s="158"/>
      <c r="G213" s="66" t="s">
        <v>152</v>
      </c>
      <c r="H213" s="30">
        <v>1152861.8799999999</v>
      </c>
      <c r="I213" s="34">
        <v>439135.08</v>
      </c>
      <c r="J213" s="35">
        <v>713726.8</v>
      </c>
      <c r="K213" s="39" t="str">
        <f t="shared" si="4"/>
        <v>544040905101S1520240</v>
      </c>
      <c r="L213" s="4" t="s">
        <v>316</v>
      </c>
    </row>
    <row r="214" spans="1:12" s="48" customFormat="1">
      <c r="A214" s="40" t="s">
        <v>153</v>
      </c>
      <c r="B214" s="41" t="s">
        <v>7</v>
      </c>
      <c r="C214" s="42" t="s">
        <v>58</v>
      </c>
      <c r="D214" s="67" t="s">
        <v>293</v>
      </c>
      <c r="E214" s="173" t="s">
        <v>314</v>
      </c>
      <c r="F214" s="176"/>
      <c r="G214" s="68" t="s">
        <v>154</v>
      </c>
      <c r="H214" s="43">
        <v>1152861.8799999999</v>
      </c>
      <c r="I214" s="44">
        <v>439135.08</v>
      </c>
      <c r="J214" s="45">
        <f>IF(IF(H214="",0,H214)=0,0,(IF(H214&gt;0,IF(I214&gt;H214,0,H214-I214),IF(I214&gt;H214,H214-I214,0))))</f>
        <v>713726.8</v>
      </c>
      <c r="K214" s="39" t="str">
        <f t="shared" si="4"/>
        <v>544040905101S1520244</v>
      </c>
      <c r="L214" s="47" t="str">
        <f>C214 &amp; D214 &amp;E214 &amp; F214 &amp; G214</f>
        <v>544040905101S1520244</v>
      </c>
    </row>
    <row r="215" spans="1:12" ht="45">
      <c r="A215" s="36" t="s">
        <v>317</v>
      </c>
      <c r="B215" s="37" t="s">
        <v>7</v>
      </c>
      <c r="C215" s="38" t="s">
        <v>58</v>
      </c>
      <c r="D215" s="65" t="s">
        <v>293</v>
      </c>
      <c r="E215" s="157" t="s">
        <v>319</v>
      </c>
      <c r="F215" s="158"/>
      <c r="G215" s="66" t="s">
        <v>108</v>
      </c>
      <c r="H215" s="30">
        <v>16161617</v>
      </c>
      <c r="I215" s="34"/>
      <c r="J215" s="35">
        <v>16161617</v>
      </c>
      <c r="K215" s="39" t="str">
        <f t="shared" si="4"/>
        <v>54404090510200000000</v>
      </c>
      <c r="L215" s="4" t="s">
        <v>318</v>
      </c>
    </row>
    <row r="216" spans="1:12" ht="56.25">
      <c r="A216" s="36" t="s">
        <v>320</v>
      </c>
      <c r="B216" s="37" t="s">
        <v>7</v>
      </c>
      <c r="C216" s="38" t="s">
        <v>58</v>
      </c>
      <c r="D216" s="65" t="s">
        <v>293</v>
      </c>
      <c r="E216" s="157" t="s">
        <v>322</v>
      </c>
      <c r="F216" s="158"/>
      <c r="G216" s="66" t="s">
        <v>108</v>
      </c>
      <c r="H216" s="30">
        <v>16000000</v>
      </c>
      <c r="I216" s="34"/>
      <c r="J216" s="35">
        <v>16000000</v>
      </c>
      <c r="K216" s="39" t="str">
        <f t="shared" si="4"/>
        <v>54404090510271540000</v>
      </c>
      <c r="L216" s="4" t="s">
        <v>321</v>
      </c>
    </row>
    <row r="217" spans="1:12" ht="22.5">
      <c r="A217" s="36" t="s">
        <v>148</v>
      </c>
      <c r="B217" s="37" t="s">
        <v>7</v>
      </c>
      <c r="C217" s="38" t="s">
        <v>58</v>
      </c>
      <c r="D217" s="65" t="s">
        <v>293</v>
      </c>
      <c r="E217" s="157" t="s">
        <v>322</v>
      </c>
      <c r="F217" s="158"/>
      <c r="G217" s="66" t="s">
        <v>7</v>
      </c>
      <c r="H217" s="30">
        <v>16000000</v>
      </c>
      <c r="I217" s="34"/>
      <c r="J217" s="35">
        <v>16000000</v>
      </c>
      <c r="K217" s="39" t="str">
        <f t="shared" si="4"/>
        <v>54404090510271540200</v>
      </c>
      <c r="L217" s="4" t="s">
        <v>323</v>
      </c>
    </row>
    <row r="218" spans="1:12" ht="22.5">
      <c r="A218" s="36" t="s">
        <v>150</v>
      </c>
      <c r="B218" s="37" t="s">
        <v>7</v>
      </c>
      <c r="C218" s="38" t="s">
        <v>58</v>
      </c>
      <c r="D218" s="65" t="s">
        <v>293</v>
      </c>
      <c r="E218" s="157" t="s">
        <v>322</v>
      </c>
      <c r="F218" s="158"/>
      <c r="G218" s="66" t="s">
        <v>152</v>
      </c>
      <c r="H218" s="30">
        <v>16000000</v>
      </c>
      <c r="I218" s="34"/>
      <c r="J218" s="35">
        <v>16000000</v>
      </c>
      <c r="K218" s="39" t="str">
        <f t="shared" si="4"/>
        <v>54404090510271540240</v>
      </c>
      <c r="L218" s="4" t="s">
        <v>324</v>
      </c>
    </row>
    <row r="219" spans="1:12" s="48" customFormat="1" ht="22.5">
      <c r="A219" s="40" t="s">
        <v>325</v>
      </c>
      <c r="B219" s="41" t="s">
        <v>7</v>
      </c>
      <c r="C219" s="42" t="s">
        <v>58</v>
      </c>
      <c r="D219" s="67" t="s">
        <v>293</v>
      </c>
      <c r="E219" s="173" t="s">
        <v>322</v>
      </c>
      <c r="F219" s="176"/>
      <c r="G219" s="68" t="s">
        <v>326</v>
      </c>
      <c r="H219" s="43">
        <v>16000000</v>
      </c>
      <c r="I219" s="44"/>
      <c r="J219" s="45">
        <f>IF(IF(H219="",0,H219)=0,0,(IF(H219&gt;0,IF(I219&gt;H219,0,H219-I219),IF(I219&gt;H219,H219-I219,0))))</f>
        <v>16000000</v>
      </c>
      <c r="K219" s="39" t="str">
        <f t="shared" si="4"/>
        <v>54404090510271540243</v>
      </c>
      <c r="L219" s="47" t="str">
        <f>C219 &amp; D219 &amp;E219 &amp; F219 &amp; G219</f>
        <v>54404090510271540243</v>
      </c>
    </row>
    <row r="220" spans="1:12" ht="45">
      <c r="A220" s="36" t="s">
        <v>327</v>
      </c>
      <c r="B220" s="37" t="s">
        <v>7</v>
      </c>
      <c r="C220" s="38" t="s">
        <v>58</v>
      </c>
      <c r="D220" s="65" t="s">
        <v>293</v>
      </c>
      <c r="E220" s="157" t="s">
        <v>329</v>
      </c>
      <c r="F220" s="158"/>
      <c r="G220" s="66" t="s">
        <v>108</v>
      </c>
      <c r="H220" s="30">
        <v>161617</v>
      </c>
      <c r="I220" s="34"/>
      <c r="J220" s="35">
        <v>161617</v>
      </c>
      <c r="K220" s="39" t="str">
        <f t="shared" si="4"/>
        <v>544040905102S1540000</v>
      </c>
      <c r="L220" s="4" t="s">
        <v>328</v>
      </c>
    </row>
    <row r="221" spans="1:12" ht="22.5">
      <c r="A221" s="36" t="s">
        <v>148</v>
      </c>
      <c r="B221" s="37" t="s">
        <v>7</v>
      </c>
      <c r="C221" s="38" t="s">
        <v>58</v>
      </c>
      <c r="D221" s="65" t="s">
        <v>293</v>
      </c>
      <c r="E221" s="157" t="s">
        <v>329</v>
      </c>
      <c r="F221" s="158"/>
      <c r="G221" s="66" t="s">
        <v>7</v>
      </c>
      <c r="H221" s="30">
        <v>161617</v>
      </c>
      <c r="I221" s="34"/>
      <c r="J221" s="35">
        <v>161617</v>
      </c>
      <c r="K221" s="39" t="str">
        <f t="shared" si="4"/>
        <v>544040905102S1540200</v>
      </c>
      <c r="L221" s="4" t="s">
        <v>330</v>
      </c>
    </row>
    <row r="222" spans="1:12" ht="22.5">
      <c r="A222" s="36" t="s">
        <v>150</v>
      </c>
      <c r="B222" s="37" t="s">
        <v>7</v>
      </c>
      <c r="C222" s="38" t="s">
        <v>58</v>
      </c>
      <c r="D222" s="65" t="s">
        <v>293</v>
      </c>
      <c r="E222" s="157" t="s">
        <v>329</v>
      </c>
      <c r="F222" s="158"/>
      <c r="G222" s="66" t="s">
        <v>152</v>
      </c>
      <c r="H222" s="30">
        <v>161617</v>
      </c>
      <c r="I222" s="34"/>
      <c r="J222" s="35">
        <v>161617</v>
      </c>
      <c r="K222" s="39" t="str">
        <f t="shared" si="4"/>
        <v>544040905102S1540240</v>
      </c>
      <c r="L222" s="4" t="s">
        <v>331</v>
      </c>
    </row>
    <row r="223" spans="1:12" s="48" customFormat="1" ht="22.5">
      <c r="A223" s="40" t="s">
        <v>325</v>
      </c>
      <c r="B223" s="41" t="s">
        <v>7</v>
      </c>
      <c r="C223" s="42" t="s">
        <v>58</v>
      </c>
      <c r="D223" s="67" t="s">
        <v>293</v>
      </c>
      <c r="E223" s="173" t="s">
        <v>329</v>
      </c>
      <c r="F223" s="176"/>
      <c r="G223" s="68" t="s">
        <v>326</v>
      </c>
      <c r="H223" s="43">
        <v>161617</v>
      </c>
      <c r="I223" s="44"/>
      <c r="J223" s="45">
        <f>IF(IF(H223="",0,H223)=0,0,(IF(H223&gt;0,IF(I223&gt;H223,0,H223-I223),IF(I223&gt;H223,H223-I223,0))))</f>
        <v>161617</v>
      </c>
      <c r="K223" s="39" t="str">
        <f t="shared" si="4"/>
        <v>544040905102S1540243</v>
      </c>
      <c r="L223" s="47" t="str">
        <f>C223 &amp; D223 &amp;E223 &amp; F223 &amp; G223</f>
        <v>544040905102S1540243</v>
      </c>
    </row>
    <row r="224" spans="1:12" ht="67.5">
      <c r="A224" s="36" t="s">
        <v>332</v>
      </c>
      <c r="B224" s="37" t="s">
        <v>7</v>
      </c>
      <c r="C224" s="38" t="s">
        <v>58</v>
      </c>
      <c r="D224" s="65" t="s">
        <v>293</v>
      </c>
      <c r="E224" s="157" t="s">
        <v>334</v>
      </c>
      <c r="F224" s="158"/>
      <c r="G224" s="66" t="s">
        <v>108</v>
      </c>
      <c r="H224" s="30">
        <v>250000</v>
      </c>
      <c r="I224" s="34">
        <v>39650</v>
      </c>
      <c r="J224" s="35">
        <v>210350</v>
      </c>
      <c r="K224" s="39" t="str">
        <f t="shared" si="4"/>
        <v>54404090520000000000</v>
      </c>
      <c r="L224" s="4" t="s">
        <v>333</v>
      </c>
    </row>
    <row r="225" spans="1:12" ht="33.75">
      <c r="A225" s="36" t="s">
        <v>335</v>
      </c>
      <c r="B225" s="37" t="s">
        <v>7</v>
      </c>
      <c r="C225" s="38" t="s">
        <v>58</v>
      </c>
      <c r="D225" s="65" t="s">
        <v>293</v>
      </c>
      <c r="E225" s="157" t="s">
        <v>337</v>
      </c>
      <c r="F225" s="158"/>
      <c r="G225" s="66" t="s">
        <v>108</v>
      </c>
      <c r="H225" s="30">
        <v>250000</v>
      </c>
      <c r="I225" s="34">
        <v>39650</v>
      </c>
      <c r="J225" s="35">
        <v>210350</v>
      </c>
      <c r="K225" s="39" t="str">
        <f t="shared" si="4"/>
        <v>54404090520100000000</v>
      </c>
      <c r="L225" s="4" t="s">
        <v>336</v>
      </c>
    </row>
    <row r="226" spans="1:12" ht="45">
      <c r="A226" s="36" t="s">
        <v>145</v>
      </c>
      <c r="B226" s="37" t="s">
        <v>7</v>
      </c>
      <c r="C226" s="38" t="s">
        <v>58</v>
      </c>
      <c r="D226" s="65" t="s">
        <v>293</v>
      </c>
      <c r="E226" s="157" t="s">
        <v>339</v>
      </c>
      <c r="F226" s="158"/>
      <c r="G226" s="66" t="s">
        <v>108</v>
      </c>
      <c r="H226" s="30">
        <v>250000</v>
      </c>
      <c r="I226" s="34">
        <v>39650</v>
      </c>
      <c r="J226" s="35">
        <v>210350</v>
      </c>
      <c r="K226" s="39" t="str">
        <f t="shared" si="4"/>
        <v>54404090520199990000</v>
      </c>
      <c r="L226" s="4" t="s">
        <v>338</v>
      </c>
    </row>
    <row r="227" spans="1:12" ht="22.5">
      <c r="A227" s="36" t="s">
        <v>148</v>
      </c>
      <c r="B227" s="37" t="s">
        <v>7</v>
      </c>
      <c r="C227" s="38" t="s">
        <v>58</v>
      </c>
      <c r="D227" s="65" t="s">
        <v>293</v>
      </c>
      <c r="E227" s="157" t="s">
        <v>339</v>
      </c>
      <c r="F227" s="158"/>
      <c r="G227" s="66" t="s">
        <v>7</v>
      </c>
      <c r="H227" s="30">
        <v>250000</v>
      </c>
      <c r="I227" s="34">
        <v>39650</v>
      </c>
      <c r="J227" s="35">
        <v>210350</v>
      </c>
      <c r="K227" s="39" t="str">
        <f t="shared" si="4"/>
        <v>54404090520199990200</v>
      </c>
      <c r="L227" s="4" t="s">
        <v>340</v>
      </c>
    </row>
    <row r="228" spans="1:12" ht="22.5">
      <c r="A228" s="36" t="s">
        <v>150</v>
      </c>
      <c r="B228" s="37" t="s">
        <v>7</v>
      </c>
      <c r="C228" s="38" t="s">
        <v>58</v>
      </c>
      <c r="D228" s="65" t="s">
        <v>293</v>
      </c>
      <c r="E228" s="157" t="s">
        <v>339</v>
      </c>
      <c r="F228" s="158"/>
      <c r="G228" s="66" t="s">
        <v>152</v>
      </c>
      <c r="H228" s="30">
        <v>250000</v>
      </c>
      <c r="I228" s="34">
        <v>39650</v>
      </c>
      <c r="J228" s="35">
        <v>210350</v>
      </c>
      <c r="K228" s="39" t="str">
        <f t="shared" si="4"/>
        <v>54404090520199990240</v>
      </c>
      <c r="L228" s="4" t="s">
        <v>341</v>
      </c>
    </row>
    <row r="229" spans="1:12" s="48" customFormat="1">
      <c r="A229" s="40" t="s">
        <v>153</v>
      </c>
      <c r="B229" s="41" t="s">
        <v>7</v>
      </c>
      <c r="C229" s="42" t="s">
        <v>58</v>
      </c>
      <c r="D229" s="67" t="s">
        <v>293</v>
      </c>
      <c r="E229" s="173" t="s">
        <v>339</v>
      </c>
      <c r="F229" s="176"/>
      <c r="G229" s="68" t="s">
        <v>154</v>
      </c>
      <c r="H229" s="43">
        <v>250000</v>
      </c>
      <c r="I229" s="44">
        <v>39650</v>
      </c>
      <c r="J229" s="45">
        <f>IF(IF(H229="",0,H229)=0,0,(IF(H229&gt;0,IF(I229&gt;H229,0,H229-I229),IF(I229&gt;H229,H229-I229,0))))</f>
        <v>210350</v>
      </c>
      <c r="K229" s="39" t="str">
        <f t="shared" si="4"/>
        <v>54404090520199990244</v>
      </c>
      <c r="L229" s="47" t="str">
        <f>C229 &amp; D229 &amp;E229 &amp; F229 &amp; G229</f>
        <v>54404090520199990244</v>
      </c>
    </row>
    <row r="230" spans="1:12">
      <c r="A230" s="36" t="s">
        <v>342</v>
      </c>
      <c r="B230" s="37" t="s">
        <v>7</v>
      </c>
      <c r="C230" s="38" t="s">
        <v>58</v>
      </c>
      <c r="D230" s="65" t="s">
        <v>344</v>
      </c>
      <c r="E230" s="157" t="s">
        <v>107</v>
      </c>
      <c r="F230" s="158"/>
      <c r="G230" s="66" t="s">
        <v>108</v>
      </c>
      <c r="H230" s="30">
        <v>24464572.07</v>
      </c>
      <c r="I230" s="34">
        <v>6950731.7000000002</v>
      </c>
      <c r="J230" s="35">
        <v>17513840.370000001</v>
      </c>
      <c r="K230" s="39" t="str">
        <f t="shared" si="4"/>
        <v>54405000000000000000</v>
      </c>
      <c r="L230" s="4" t="s">
        <v>343</v>
      </c>
    </row>
    <row r="231" spans="1:12">
      <c r="A231" s="36" t="s">
        <v>345</v>
      </c>
      <c r="B231" s="37" t="s">
        <v>7</v>
      </c>
      <c r="C231" s="38" t="s">
        <v>58</v>
      </c>
      <c r="D231" s="65" t="s">
        <v>347</v>
      </c>
      <c r="E231" s="157" t="s">
        <v>107</v>
      </c>
      <c r="F231" s="158"/>
      <c r="G231" s="66" t="s">
        <v>108</v>
      </c>
      <c r="H231" s="30">
        <v>5998400</v>
      </c>
      <c r="I231" s="34">
        <v>1988525.78</v>
      </c>
      <c r="J231" s="35">
        <v>4009874.22</v>
      </c>
      <c r="K231" s="39" t="str">
        <f t="shared" si="4"/>
        <v>54405010000000000000</v>
      </c>
      <c r="L231" s="4" t="s">
        <v>346</v>
      </c>
    </row>
    <row r="232" spans="1:12" ht="45">
      <c r="A232" s="36" t="s">
        <v>139</v>
      </c>
      <c r="B232" s="37" t="s">
        <v>7</v>
      </c>
      <c r="C232" s="38" t="s">
        <v>58</v>
      </c>
      <c r="D232" s="65" t="s">
        <v>347</v>
      </c>
      <c r="E232" s="157" t="s">
        <v>141</v>
      </c>
      <c r="F232" s="158"/>
      <c r="G232" s="66" t="s">
        <v>108</v>
      </c>
      <c r="H232" s="30">
        <v>1283200</v>
      </c>
      <c r="I232" s="34">
        <v>269806.14</v>
      </c>
      <c r="J232" s="35">
        <v>1013393.86</v>
      </c>
      <c r="K232" s="39" t="str">
        <f t="shared" ref="K232:K295" si="5">C232 &amp; D232 &amp;E232 &amp; F232 &amp; G232</f>
        <v>54405010100000000000</v>
      </c>
      <c r="L232" s="4" t="s">
        <v>348</v>
      </c>
    </row>
    <row r="233" spans="1:12" ht="22.5">
      <c r="A233" s="36" t="s">
        <v>349</v>
      </c>
      <c r="B233" s="37" t="s">
        <v>7</v>
      </c>
      <c r="C233" s="38" t="s">
        <v>58</v>
      </c>
      <c r="D233" s="65" t="s">
        <v>347</v>
      </c>
      <c r="E233" s="157" t="s">
        <v>351</v>
      </c>
      <c r="F233" s="158"/>
      <c r="G233" s="66" t="s">
        <v>108</v>
      </c>
      <c r="H233" s="30">
        <v>1283200</v>
      </c>
      <c r="I233" s="34">
        <v>269806.14</v>
      </c>
      <c r="J233" s="35">
        <v>1013393.86</v>
      </c>
      <c r="K233" s="39" t="str">
        <f t="shared" si="5"/>
        <v>54405010100300000000</v>
      </c>
      <c r="L233" s="4" t="s">
        <v>350</v>
      </c>
    </row>
    <row r="234" spans="1:12" ht="45">
      <c r="A234" s="36" t="s">
        <v>145</v>
      </c>
      <c r="B234" s="37" t="s">
        <v>7</v>
      </c>
      <c r="C234" s="38" t="s">
        <v>58</v>
      </c>
      <c r="D234" s="65" t="s">
        <v>347</v>
      </c>
      <c r="E234" s="157" t="s">
        <v>353</v>
      </c>
      <c r="F234" s="158"/>
      <c r="G234" s="66" t="s">
        <v>108</v>
      </c>
      <c r="H234" s="30">
        <v>1283200</v>
      </c>
      <c r="I234" s="34">
        <v>269806.14</v>
      </c>
      <c r="J234" s="35">
        <v>1013393.86</v>
      </c>
      <c r="K234" s="39" t="str">
        <f t="shared" si="5"/>
        <v>54405010100399990000</v>
      </c>
      <c r="L234" s="4" t="s">
        <v>352</v>
      </c>
    </row>
    <row r="235" spans="1:12" ht="22.5">
      <c r="A235" s="36" t="s">
        <v>148</v>
      </c>
      <c r="B235" s="37" t="s">
        <v>7</v>
      </c>
      <c r="C235" s="38" t="s">
        <v>58</v>
      </c>
      <c r="D235" s="65" t="s">
        <v>347</v>
      </c>
      <c r="E235" s="157" t="s">
        <v>353</v>
      </c>
      <c r="F235" s="158"/>
      <c r="G235" s="66" t="s">
        <v>7</v>
      </c>
      <c r="H235" s="30">
        <v>1283200</v>
      </c>
      <c r="I235" s="34">
        <v>269806.14</v>
      </c>
      <c r="J235" s="35">
        <v>1013393.86</v>
      </c>
      <c r="K235" s="39" t="str">
        <f t="shared" si="5"/>
        <v>54405010100399990200</v>
      </c>
      <c r="L235" s="4" t="s">
        <v>354</v>
      </c>
    </row>
    <row r="236" spans="1:12" ht="22.5">
      <c r="A236" s="36" t="s">
        <v>150</v>
      </c>
      <c r="B236" s="37" t="s">
        <v>7</v>
      </c>
      <c r="C236" s="38" t="s">
        <v>58</v>
      </c>
      <c r="D236" s="65" t="s">
        <v>347</v>
      </c>
      <c r="E236" s="157" t="s">
        <v>353</v>
      </c>
      <c r="F236" s="158"/>
      <c r="G236" s="66" t="s">
        <v>152</v>
      </c>
      <c r="H236" s="30">
        <v>1283200</v>
      </c>
      <c r="I236" s="34">
        <v>269806.14</v>
      </c>
      <c r="J236" s="35">
        <v>1013393.86</v>
      </c>
      <c r="K236" s="39" t="str">
        <f t="shared" si="5"/>
        <v>54405010100399990240</v>
      </c>
      <c r="L236" s="4" t="s">
        <v>355</v>
      </c>
    </row>
    <row r="237" spans="1:12" s="48" customFormat="1">
      <c r="A237" s="40" t="s">
        <v>153</v>
      </c>
      <c r="B237" s="41" t="s">
        <v>7</v>
      </c>
      <c r="C237" s="42" t="s">
        <v>58</v>
      </c>
      <c r="D237" s="67" t="s">
        <v>347</v>
      </c>
      <c r="E237" s="173" t="s">
        <v>353</v>
      </c>
      <c r="F237" s="176"/>
      <c r="G237" s="68" t="s">
        <v>154</v>
      </c>
      <c r="H237" s="43">
        <v>1283200</v>
      </c>
      <c r="I237" s="44">
        <v>269806.14</v>
      </c>
      <c r="J237" s="45">
        <f>IF(IF(H237="",0,H237)=0,0,(IF(H237&gt;0,IF(I237&gt;H237,0,H237-I237),IF(I237&gt;H237,H237-I237,0))))</f>
        <v>1013393.86</v>
      </c>
      <c r="K237" s="39" t="str">
        <f t="shared" si="5"/>
        <v>54405010100399990244</v>
      </c>
      <c r="L237" s="47" t="str">
        <f>C237 &amp; D237 &amp;E237 &amp; F237 &amp; G237</f>
        <v>54405010100399990244</v>
      </c>
    </row>
    <row r="238" spans="1:12" ht="56.25">
      <c r="A238" s="36" t="s">
        <v>356</v>
      </c>
      <c r="B238" s="37" t="s">
        <v>7</v>
      </c>
      <c r="C238" s="38" t="s">
        <v>58</v>
      </c>
      <c r="D238" s="65" t="s">
        <v>347</v>
      </c>
      <c r="E238" s="157" t="s">
        <v>358</v>
      </c>
      <c r="F238" s="158"/>
      <c r="G238" s="66" t="s">
        <v>108</v>
      </c>
      <c r="H238" s="30">
        <v>4715200</v>
      </c>
      <c r="I238" s="34">
        <v>1718719.64</v>
      </c>
      <c r="J238" s="35">
        <v>2996480.36</v>
      </c>
      <c r="K238" s="39" t="str">
        <f t="shared" si="5"/>
        <v>54405010700000000000</v>
      </c>
      <c r="L238" s="4" t="s">
        <v>357</v>
      </c>
    </row>
    <row r="239" spans="1:12" ht="22.5">
      <c r="A239" s="36" t="s">
        <v>359</v>
      </c>
      <c r="B239" s="37" t="s">
        <v>7</v>
      </c>
      <c r="C239" s="38" t="s">
        <v>58</v>
      </c>
      <c r="D239" s="65" t="s">
        <v>347</v>
      </c>
      <c r="E239" s="157" t="s">
        <v>361</v>
      </c>
      <c r="F239" s="158"/>
      <c r="G239" s="66" t="s">
        <v>108</v>
      </c>
      <c r="H239" s="30">
        <v>1550000</v>
      </c>
      <c r="I239" s="34">
        <v>94810.64</v>
      </c>
      <c r="J239" s="35">
        <v>1455189.36</v>
      </c>
      <c r="K239" s="39" t="str">
        <f t="shared" si="5"/>
        <v>54405010700100000000</v>
      </c>
      <c r="L239" s="4" t="s">
        <v>360</v>
      </c>
    </row>
    <row r="240" spans="1:12" ht="45">
      <c r="A240" s="36" t="s">
        <v>145</v>
      </c>
      <c r="B240" s="37" t="s">
        <v>7</v>
      </c>
      <c r="C240" s="38" t="s">
        <v>58</v>
      </c>
      <c r="D240" s="65" t="s">
        <v>347</v>
      </c>
      <c r="E240" s="157" t="s">
        <v>363</v>
      </c>
      <c r="F240" s="158"/>
      <c r="G240" s="66" t="s">
        <v>108</v>
      </c>
      <c r="H240" s="30">
        <v>1550000</v>
      </c>
      <c r="I240" s="34">
        <v>94810.64</v>
      </c>
      <c r="J240" s="35">
        <v>1455189.36</v>
      </c>
      <c r="K240" s="39" t="str">
        <f t="shared" si="5"/>
        <v>54405010700199990000</v>
      </c>
      <c r="L240" s="4" t="s">
        <v>362</v>
      </c>
    </row>
    <row r="241" spans="1:12" ht="22.5">
      <c r="A241" s="36" t="s">
        <v>148</v>
      </c>
      <c r="B241" s="37" t="s">
        <v>7</v>
      </c>
      <c r="C241" s="38" t="s">
        <v>58</v>
      </c>
      <c r="D241" s="65" t="s">
        <v>347</v>
      </c>
      <c r="E241" s="157" t="s">
        <v>363</v>
      </c>
      <c r="F241" s="158"/>
      <c r="G241" s="66" t="s">
        <v>7</v>
      </c>
      <c r="H241" s="30">
        <v>1550000</v>
      </c>
      <c r="I241" s="34">
        <v>94810.64</v>
      </c>
      <c r="J241" s="35">
        <v>1455189.36</v>
      </c>
      <c r="K241" s="39" t="str">
        <f t="shared" si="5"/>
        <v>54405010700199990200</v>
      </c>
      <c r="L241" s="4" t="s">
        <v>364</v>
      </c>
    </row>
    <row r="242" spans="1:12" ht="22.5">
      <c r="A242" s="36" t="s">
        <v>150</v>
      </c>
      <c r="B242" s="37" t="s">
        <v>7</v>
      </c>
      <c r="C242" s="38" t="s">
        <v>58</v>
      </c>
      <c r="D242" s="65" t="s">
        <v>347</v>
      </c>
      <c r="E242" s="157" t="s">
        <v>363</v>
      </c>
      <c r="F242" s="158"/>
      <c r="G242" s="66" t="s">
        <v>152</v>
      </c>
      <c r="H242" s="30">
        <v>1550000</v>
      </c>
      <c r="I242" s="34">
        <v>94810.64</v>
      </c>
      <c r="J242" s="35">
        <v>1455189.36</v>
      </c>
      <c r="K242" s="39" t="str">
        <f t="shared" si="5"/>
        <v>54405010700199990240</v>
      </c>
      <c r="L242" s="4" t="s">
        <v>365</v>
      </c>
    </row>
    <row r="243" spans="1:12" s="48" customFormat="1" ht="22.5">
      <c r="A243" s="40" t="s">
        <v>325</v>
      </c>
      <c r="B243" s="41" t="s">
        <v>7</v>
      </c>
      <c r="C243" s="42" t="s">
        <v>58</v>
      </c>
      <c r="D243" s="67" t="s">
        <v>347</v>
      </c>
      <c r="E243" s="173" t="s">
        <v>363</v>
      </c>
      <c r="F243" s="176"/>
      <c r="G243" s="68" t="s">
        <v>326</v>
      </c>
      <c r="H243" s="43">
        <v>1200000</v>
      </c>
      <c r="I243" s="44">
        <v>83310.64</v>
      </c>
      <c r="J243" s="45">
        <f>IF(IF(H243="",0,H243)=0,0,(IF(H243&gt;0,IF(I243&gt;H243,0,H243-I243),IF(I243&gt;H243,H243-I243,0))))</f>
        <v>1116689.3600000001</v>
      </c>
      <c r="K243" s="39" t="str">
        <f t="shared" si="5"/>
        <v>54405010700199990243</v>
      </c>
      <c r="L243" s="47" t="str">
        <f>C243 &amp; D243 &amp;E243 &amp; F243 &amp; G243</f>
        <v>54405010700199990243</v>
      </c>
    </row>
    <row r="244" spans="1:12" s="48" customFormat="1">
      <c r="A244" s="40" t="s">
        <v>153</v>
      </c>
      <c r="B244" s="41" t="s">
        <v>7</v>
      </c>
      <c r="C244" s="42" t="s">
        <v>58</v>
      </c>
      <c r="D244" s="67" t="s">
        <v>347</v>
      </c>
      <c r="E244" s="173" t="s">
        <v>363</v>
      </c>
      <c r="F244" s="176"/>
      <c r="G244" s="68" t="s">
        <v>154</v>
      </c>
      <c r="H244" s="43">
        <v>350000</v>
      </c>
      <c r="I244" s="44">
        <v>11500</v>
      </c>
      <c r="J244" s="45">
        <f>IF(IF(H244="",0,H244)=0,0,(IF(H244&gt;0,IF(I244&gt;H244,0,H244-I244),IF(I244&gt;H244,H244-I244,0))))</f>
        <v>338500</v>
      </c>
      <c r="K244" s="39" t="str">
        <f t="shared" si="5"/>
        <v>54405010700199990244</v>
      </c>
      <c r="L244" s="47" t="str">
        <f>C244 &amp; D244 &amp;E244 &amp; F244 &amp; G244</f>
        <v>54405010700199990244</v>
      </c>
    </row>
    <row r="245" spans="1:12" ht="33.75">
      <c r="A245" s="36" t="s">
        <v>366</v>
      </c>
      <c r="B245" s="37" t="s">
        <v>7</v>
      </c>
      <c r="C245" s="38" t="s">
        <v>58</v>
      </c>
      <c r="D245" s="65" t="s">
        <v>347</v>
      </c>
      <c r="E245" s="157" t="s">
        <v>368</v>
      </c>
      <c r="F245" s="158"/>
      <c r="G245" s="66" t="s">
        <v>108</v>
      </c>
      <c r="H245" s="30">
        <v>2965200</v>
      </c>
      <c r="I245" s="34">
        <v>1623909</v>
      </c>
      <c r="J245" s="35">
        <v>1341291</v>
      </c>
      <c r="K245" s="39" t="str">
        <f t="shared" si="5"/>
        <v>54405010700200000000</v>
      </c>
      <c r="L245" s="4" t="s">
        <v>367</v>
      </c>
    </row>
    <row r="246" spans="1:12" ht="45">
      <c r="A246" s="36" t="s">
        <v>145</v>
      </c>
      <c r="B246" s="37" t="s">
        <v>7</v>
      </c>
      <c r="C246" s="38" t="s">
        <v>58</v>
      </c>
      <c r="D246" s="65" t="s">
        <v>347</v>
      </c>
      <c r="E246" s="157" t="s">
        <v>370</v>
      </c>
      <c r="F246" s="158"/>
      <c r="G246" s="66" t="s">
        <v>108</v>
      </c>
      <c r="H246" s="30">
        <v>2965200</v>
      </c>
      <c r="I246" s="34">
        <v>1623909</v>
      </c>
      <c r="J246" s="35">
        <v>1341291</v>
      </c>
      <c r="K246" s="39" t="str">
        <f t="shared" si="5"/>
        <v>54405010700299990000</v>
      </c>
      <c r="L246" s="4" t="s">
        <v>369</v>
      </c>
    </row>
    <row r="247" spans="1:12" ht="22.5">
      <c r="A247" s="36" t="s">
        <v>148</v>
      </c>
      <c r="B247" s="37" t="s">
        <v>7</v>
      </c>
      <c r="C247" s="38" t="s">
        <v>58</v>
      </c>
      <c r="D247" s="65" t="s">
        <v>347</v>
      </c>
      <c r="E247" s="157" t="s">
        <v>370</v>
      </c>
      <c r="F247" s="158"/>
      <c r="G247" s="66" t="s">
        <v>7</v>
      </c>
      <c r="H247" s="30">
        <v>2965200</v>
      </c>
      <c r="I247" s="34">
        <v>1623909</v>
      </c>
      <c r="J247" s="35">
        <v>1341291</v>
      </c>
      <c r="K247" s="39" t="str">
        <f t="shared" si="5"/>
        <v>54405010700299990200</v>
      </c>
      <c r="L247" s="4" t="s">
        <v>371</v>
      </c>
    </row>
    <row r="248" spans="1:12" ht="22.5">
      <c r="A248" s="36" t="s">
        <v>150</v>
      </c>
      <c r="B248" s="37" t="s">
        <v>7</v>
      </c>
      <c r="C248" s="38" t="s">
        <v>58</v>
      </c>
      <c r="D248" s="65" t="s">
        <v>347</v>
      </c>
      <c r="E248" s="157" t="s">
        <v>370</v>
      </c>
      <c r="F248" s="158"/>
      <c r="G248" s="66" t="s">
        <v>152</v>
      </c>
      <c r="H248" s="30">
        <v>2965200</v>
      </c>
      <c r="I248" s="34">
        <v>1623909</v>
      </c>
      <c r="J248" s="35">
        <v>1341291</v>
      </c>
      <c r="K248" s="39" t="str">
        <f t="shared" si="5"/>
        <v>54405010700299990240</v>
      </c>
      <c r="L248" s="4" t="s">
        <v>372</v>
      </c>
    </row>
    <row r="249" spans="1:12" s="48" customFormat="1">
      <c r="A249" s="40" t="s">
        <v>153</v>
      </c>
      <c r="B249" s="41" t="s">
        <v>7</v>
      </c>
      <c r="C249" s="42" t="s">
        <v>58</v>
      </c>
      <c r="D249" s="67" t="s">
        <v>347</v>
      </c>
      <c r="E249" s="173" t="s">
        <v>370</v>
      </c>
      <c r="F249" s="176"/>
      <c r="G249" s="68" t="s">
        <v>154</v>
      </c>
      <c r="H249" s="43">
        <v>2965200</v>
      </c>
      <c r="I249" s="44">
        <v>1623909</v>
      </c>
      <c r="J249" s="45">
        <f>IF(IF(H249="",0,H249)=0,0,(IF(H249&gt;0,IF(I249&gt;H249,0,H249-I249),IF(I249&gt;H249,H249-I249,0))))</f>
        <v>1341291</v>
      </c>
      <c r="K249" s="39" t="str">
        <f t="shared" si="5"/>
        <v>54405010700299990244</v>
      </c>
      <c r="L249" s="47" t="str">
        <f>C249 &amp; D249 &amp;E249 &amp; F249 &amp; G249</f>
        <v>54405010700299990244</v>
      </c>
    </row>
    <row r="250" spans="1:12">
      <c r="A250" s="36" t="s">
        <v>373</v>
      </c>
      <c r="B250" s="37" t="s">
        <v>7</v>
      </c>
      <c r="C250" s="38" t="s">
        <v>58</v>
      </c>
      <c r="D250" s="65" t="s">
        <v>347</v>
      </c>
      <c r="E250" s="157" t="s">
        <v>375</v>
      </c>
      <c r="F250" s="158"/>
      <c r="G250" s="66" t="s">
        <v>108</v>
      </c>
      <c r="H250" s="30">
        <v>200000</v>
      </c>
      <c r="I250" s="34"/>
      <c r="J250" s="35">
        <v>200000</v>
      </c>
      <c r="K250" s="39" t="str">
        <f t="shared" si="5"/>
        <v>54405010700800000000</v>
      </c>
      <c r="L250" s="4" t="s">
        <v>374</v>
      </c>
    </row>
    <row r="251" spans="1:12" ht="45">
      <c r="A251" s="36" t="s">
        <v>145</v>
      </c>
      <c r="B251" s="37" t="s">
        <v>7</v>
      </c>
      <c r="C251" s="38" t="s">
        <v>58</v>
      </c>
      <c r="D251" s="65" t="s">
        <v>347</v>
      </c>
      <c r="E251" s="157" t="s">
        <v>377</v>
      </c>
      <c r="F251" s="158"/>
      <c r="G251" s="66" t="s">
        <v>108</v>
      </c>
      <c r="H251" s="30">
        <v>200000</v>
      </c>
      <c r="I251" s="34"/>
      <c r="J251" s="35">
        <v>200000</v>
      </c>
      <c r="K251" s="39" t="str">
        <f t="shared" si="5"/>
        <v>54405010700899990000</v>
      </c>
      <c r="L251" s="4" t="s">
        <v>376</v>
      </c>
    </row>
    <row r="252" spans="1:12" ht="22.5">
      <c r="A252" s="36" t="s">
        <v>148</v>
      </c>
      <c r="B252" s="37" t="s">
        <v>7</v>
      </c>
      <c r="C252" s="38" t="s">
        <v>58</v>
      </c>
      <c r="D252" s="65" t="s">
        <v>347</v>
      </c>
      <c r="E252" s="157" t="s">
        <v>377</v>
      </c>
      <c r="F252" s="158"/>
      <c r="G252" s="66" t="s">
        <v>7</v>
      </c>
      <c r="H252" s="30">
        <v>200000</v>
      </c>
      <c r="I252" s="34"/>
      <c r="J252" s="35">
        <v>200000</v>
      </c>
      <c r="K252" s="39" t="str">
        <f t="shared" si="5"/>
        <v>54405010700899990200</v>
      </c>
      <c r="L252" s="4" t="s">
        <v>378</v>
      </c>
    </row>
    <row r="253" spans="1:12" ht="22.5">
      <c r="A253" s="36" t="s">
        <v>150</v>
      </c>
      <c r="B253" s="37" t="s">
        <v>7</v>
      </c>
      <c r="C253" s="38" t="s">
        <v>58</v>
      </c>
      <c r="D253" s="65" t="s">
        <v>347</v>
      </c>
      <c r="E253" s="157" t="s">
        <v>377</v>
      </c>
      <c r="F253" s="158"/>
      <c r="G253" s="66" t="s">
        <v>152</v>
      </c>
      <c r="H253" s="30">
        <v>200000</v>
      </c>
      <c r="I253" s="34"/>
      <c r="J253" s="35">
        <v>200000</v>
      </c>
      <c r="K253" s="39" t="str">
        <f t="shared" si="5"/>
        <v>54405010700899990240</v>
      </c>
      <c r="L253" s="4" t="s">
        <v>379</v>
      </c>
    </row>
    <row r="254" spans="1:12" s="48" customFormat="1">
      <c r="A254" s="40" t="s">
        <v>153</v>
      </c>
      <c r="B254" s="41" t="s">
        <v>7</v>
      </c>
      <c r="C254" s="42" t="s">
        <v>58</v>
      </c>
      <c r="D254" s="67" t="s">
        <v>347</v>
      </c>
      <c r="E254" s="173" t="s">
        <v>377</v>
      </c>
      <c r="F254" s="176"/>
      <c r="G254" s="68" t="s">
        <v>154</v>
      </c>
      <c r="H254" s="43">
        <v>200000</v>
      </c>
      <c r="I254" s="44"/>
      <c r="J254" s="45">
        <f>IF(IF(H254="",0,H254)=0,0,(IF(H254&gt;0,IF(I254&gt;H254,0,H254-I254),IF(I254&gt;H254,H254-I254,0))))</f>
        <v>200000</v>
      </c>
      <c r="K254" s="39" t="str">
        <f t="shared" si="5"/>
        <v>54405010700899990244</v>
      </c>
      <c r="L254" s="47" t="str">
        <f>C254 &amp; D254 &amp;E254 &amp; F254 &amp; G254</f>
        <v>54405010700899990244</v>
      </c>
    </row>
    <row r="255" spans="1:12">
      <c r="A255" s="36" t="s">
        <v>380</v>
      </c>
      <c r="B255" s="37" t="s">
        <v>7</v>
      </c>
      <c r="C255" s="38" t="s">
        <v>58</v>
      </c>
      <c r="D255" s="65" t="s">
        <v>382</v>
      </c>
      <c r="E255" s="157" t="s">
        <v>107</v>
      </c>
      <c r="F255" s="158"/>
      <c r="G255" s="66" t="s">
        <v>108</v>
      </c>
      <c r="H255" s="30">
        <v>3210686.82</v>
      </c>
      <c r="I255" s="34">
        <v>424776.68</v>
      </c>
      <c r="J255" s="35">
        <v>2785910.14</v>
      </c>
      <c r="K255" s="39" t="str">
        <f t="shared" si="5"/>
        <v>54405020000000000000</v>
      </c>
      <c r="L255" s="4" t="s">
        <v>381</v>
      </c>
    </row>
    <row r="256" spans="1:12" ht="56.25">
      <c r="A256" s="36" t="s">
        <v>356</v>
      </c>
      <c r="B256" s="37" t="s">
        <v>7</v>
      </c>
      <c r="C256" s="38" t="s">
        <v>58</v>
      </c>
      <c r="D256" s="65" t="s">
        <v>382</v>
      </c>
      <c r="E256" s="157" t="s">
        <v>358</v>
      </c>
      <c r="F256" s="158"/>
      <c r="G256" s="66" t="s">
        <v>108</v>
      </c>
      <c r="H256" s="30">
        <v>3210686.82</v>
      </c>
      <c r="I256" s="34">
        <v>424776.68</v>
      </c>
      <c r="J256" s="35">
        <v>2785910.14</v>
      </c>
      <c r="K256" s="39" t="str">
        <f t="shared" si="5"/>
        <v>54405020700000000000</v>
      </c>
      <c r="L256" s="4" t="s">
        <v>383</v>
      </c>
    </row>
    <row r="257" spans="1:12" ht="22.5">
      <c r="A257" s="36" t="s">
        <v>384</v>
      </c>
      <c r="B257" s="37" t="s">
        <v>7</v>
      </c>
      <c r="C257" s="38" t="s">
        <v>58</v>
      </c>
      <c r="D257" s="65" t="s">
        <v>382</v>
      </c>
      <c r="E257" s="157" t="s">
        <v>386</v>
      </c>
      <c r="F257" s="158"/>
      <c r="G257" s="66" t="s">
        <v>108</v>
      </c>
      <c r="H257" s="30">
        <v>700000</v>
      </c>
      <c r="I257" s="34">
        <v>404754.42</v>
      </c>
      <c r="J257" s="35">
        <v>295245.58</v>
      </c>
      <c r="K257" s="39" t="str">
        <f t="shared" si="5"/>
        <v>54405020700300000000</v>
      </c>
      <c r="L257" s="4" t="s">
        <v>385</v>
      </c>
    </row>
    <row r="258" spans="1:12" ht="45">
      <c r="A258" s="36" t="s">
        <v>145</v>
      </c>
      <c r="B258" s="37" t="s">
        <v>7</v>
      </c>
      <c r="C258" s="38" t="s">
        <v>58</v>
      </c>
      <c r="D258" s="65" t="s">
        <v>382</v>
      </c>
      <c r="E258" s="157" t="s">
        <v>388</v>
      </c>
      <c r="F258" s="158"/>
      <c r="G258" s="66" t="s">
        <v>108</v>
      </c>
      <c r="H258" s="30">
        <v>700000</v>
      </c>
      <c r="I258" s="34">
        <v>404754.42</v>
      </c>
      <c r="J258" s="35">
        <v>295245.58</v>
      </c>
      <c r="K258" s="39" t="str">
        <f t="shared" si="5"/>
        <v>54405020700399990000</v>
      </c>
      <c r="L258" s="4" t="s">
        <v>387</v>
      </c>
    </row>
    <row r="259" spans="1:12" ht="22.5">
      <c r="A259" s="36" t="s">
        <v>280</v>
      </c>
      <c r="B259" s="37" t="s">
        <v>7</v>
      </c>
      <c r="C259" s="38" t="s">
        <v>58</v>
      </c>
      <c r="D259" s="65" t="s">
        <v>382</v>
      </c>
      <c r="E259" s="157" t="s">
        <v>388</v>
      </c>
      <c r="F259" s="158"/>
      <c r="G259" s="66" t="s">
        <v>282</v>
      </c>
      <c r="H259" s="30">
        <v>700000</v>
      </c>
      <c r="I259" s="34">
        <v>404754.42</v>
      </c>
      <c r="J259" s="35">
        <v>295245.58</v>
      </c>
      <c r="K259" s="39" t="str">
        <f t="shared" si="5"/>
        <v>54405020700399990600</v>
      </c>
      <c r="L259" s="4" t="s">
        <v>389</v>
      </c>
    </row>
    <row r="260" spans="1:12">
      <c r="A260" s="36" t="s">
        <v>283</v>
      </c>
      <c r="B260" s="37" t="s">
        <v>7</v>
      </c>
      <c r="C260" s="38" t="s">
        <v>58</v>
      </c>
      <c r="D260" s="65" t="s">
        <v>382</v>
      </c>
      <c r="E260" s="157" t="s">
        <v>388</v>
      </c>
      <c r="F260" s="158"/>
      <c r="G260" s="66" t="s">
        <v>285</v>
      </c>
      <c r="H260" s="30">
        <v>700000</v>
      </c>
      <c r="I260" s="34">
        <v>404754.42</v>
      </c>
      <c r="J260" s="35">
        <v>295245.58</v>
      </c>
      <c r="K260" s="39" t="str">
        <f t="shared" si="5"/>
        <v>54405020700399990610</v>
      </c>
      <c r="L260" s="4" t="s">
        <v>390</v>
      </c>
    </row>
    <row r="261" spans="1:12" s="48" customFormat="1">
      <c r="A261" s="40" t="s">
        <v>391</v>
      </c>
      <c r="B261" s="41" t="s">
        <v>7</v>
      </c>
      <c r="C261" s="42" t="s">
        <v>58</v>
      </c>
      <c r="D261" s="67" t="s">
        <v>382</v>
      </c>
      <c r="E261" s="173" t="s">
        <v>388</v>
      </c>
      <c r="F261" s="176"/>
      <c r="G261" s="68" t="s">
        <v>392</v>
      </c>
      <c r="H261" s="43">
        <v>700000</v>
      </c>
      <c r="I261" s="44">
        <v>404754.42</v>
      </c>
      <c r="J261" s="45">
        <f>IF(IF(H261="",0,H261)=0,0,(IF(H261&gt;0,IF(I261&gt;H261,0,H261-I261),IF(I261&gt;H261,H261-I261,0))))</f>
        <v>295245.58</v>
      </c>
      <c r="K261" s="39" t="str">
        <f t="shared" si="5"/>
        <v>54405020700399990612</v>
      </c>
      <c r="L261" s="47" t="str">
        <f>C261 &amp; D261 &amp;E261 &amp; F261 &amp; G261</f>
        <v>54405020700399990612</v>
      </c>
    </row>
    <row r="262" spans="1:12" ht="45">
      <c r="A262" s="36" t="s">
        <v>393</v>
      </c>
      <c r="B262" s="37" t="s">
        <v>7</v>
      </c>
      <c r="C262" s="38" t="s">
        <v>58</v>
      </c>
      <c r="D262" s="65" t="s">
        <v>382</v>
      </c>
      <c r="E262" s="157" t="s">
        <v>395</v>
      </c>
      <c r="F262" s="158"/>
      <c r="G262" s="66" t="s">
        <v>108</v>
      </c>
      <c r="H262" s="30">
        <v>662586.81999999995</v>
      </c>
      <c r="I262" s="34"/>
      <c r="J262" s="35">
        <v>662586.81999999995</v>
      </c>
      <c r="K262" s="39" t="str">
        <f t="shared" si="5"/>
        <v>54405020700500000000</v>
      </c>
      <c r="L262" s="4" t="s">
        <v>394</v>
      </c>
    </row>
    <row r="263" spans="1:12" ht="45">
      <c r="A263" s="36" t="s">
        <v>396</v>
      </c>
      <c r="B263" s="37" t="s">
        <v>7</v>
      </c>
      <c r="C263" s="38" t="s">
        <v>58</v>
      </c>
      <c r="D263" s="65" t="s">
        <v>382</v>
      </c>
      <c r="E263" s="157" t="s">
        <v>398</v>
      </c>
      <c r="F263" s="158"/>
      <c r="G263" s="66" t="s">
        <v>108</v>
      </c>
      <c r="H263" s="30">
        <v>362586.82</v>
      </c>
      <c r="I263" s="34"/>
      <c r="J263" s="35">
        <v>362586.82</v>
      </c>
      <c r="K263" s="39" t="str">
        <f t="shared" si="5"/>
        <v>54405020700572370000</v>
      </c>
      <c r="L263" s="4" t="s">
        <v>397</v>
      </c>
    </row>
    <row r="264" spans="1:12" ht="22.5">
      <c r="A264" s="36" t="s">
        <v>148</v>
      </c>
      <c r="B264" s="37" t="s">
        <v>7</v>
      </c>
      <c r="C264" s="38" t="s">
        <v>58</v>
      </c>
      <c r="D264" s="65" t="s">
        <v>382</v>
      </c>
      <c r="E264" s="157" t="s">
        <v>398</v>
      </c>
      <c r="F264" s="158"/>
      <c r="G264" s="66" t="s">
        <v>7</v>
      </c>
      <c r="H264" s="30">
        <v>362586.82</v>
      </c>
      <c r="I264" s="34"/>
      <c r="J264" s="35">
        <v>362586.82</v>
      </c>
      <c r="K264" s="39" t="str">
        <f t="shared" si="5"/>
        <v>54405020700572370200</v>
      </c>
      <c r="L264" s="4" t="s">
        <v>399</v>
      </c>
    </row>
    <row r="265" spans="1:12" ht="22.5">
      <c r="A265" s="36" t="s">
        <v>150</v>
      </c>
      <c r="B265" s="37" t="s">
        <v>7</v>
      </c>
      <c r="C265" s="38" t="s">
        <v>58</v>
      </c>
      <c r="D265" s="65" t="s">
        <v>382</v>
      </c>
      <c r="E265" s="157" t="s">
        <v>398</v>
      </c>
      <c r="F265" s="158"/>
      <c r="G265" s="66" t="s">
        <v>152</v>
      </c>
      <c r="H265" s="30">
        <v>362586.82</v>
      </c>
      <c r="I265" s="34"/>
      <c r="J265" s="35">
        <v>362586.82</v>
      </c>
      <c r="K265" s="39" t="str">
        <f t="shared" si="5"/>
        <v>54405020700572370240</v>
      </c>
      <c r="L265" s="4" t="s">
        <v>400</v>
      </c>
    </row>
    <row r="266" spans="1:12" s="48" customFormat="1">
      <c r="A266" s="40" t="s">
        <v>153</v>
      </c>
      <c r="B266" s="41" t="s">
        <v>7</v>
      </c>
      <c r="C266" s="42" t="s">
        <v>58</v>
      </c>
      <c r="D266" s="67" t="s">
        <v>382</v>
      </c>
      <c r="E266" s="173" t="s">
        <v>398</v>
      </c>
      <c r="F266" s="176"/>
      <c r="G266" s="68" t="s">
        <v>154</v>
      </c>
      <c r="H266" s="43">
        <v>362586.82</v>
      </c>
      <c r="I266" s="44"/>
      <c r="J266" s="45">
        <f>IF(IF(H266="",0,H266)=0,0,(IF(H266&gt;0,IF(I266&gt;H266,0,H266-I266),IF(I266&gt;H266,H266-I266,0))))</f>
        <v>362586.82</v>
      </c>
      <c r="K266" s="39" t="str">
        <f t="shared" si="5"/>
        <v>54405020700572370244</v>
      </c>
      <c r="L266" s="47" t="str">
        <f>C266 &amp; D266 &amp;E266 &amp; F266 &amp; G266</f>
        <v>54405020700572370244</v>
      </c>
    </row>
    <row r="267" spans="1:12" ht="45">
      <c r="A267" s="36" t="s">
        <v>145</v>
      </c>
      <c r="B267" s="37" t="s">
        <v>7</v>
      </c>
      <c r="C267" s="38" t="s">
        <v>58</v>
      </c>
      <c r="D267" s="65" t="s">
        <v>382</v>
      </c>
      <c r="E267" s="157" t="s">
        <v>402</v>
      </c>
      <c r="F267" s="158"/>
      <c r="G267" s="66" t="s">
        <v>108</v>
      </c>
      <c r="H267" s="30">
        <v>259711.82</v>
      </c>
      <c r="I267" s="34"/>
      <c r="J267" s="35">
        <v>259711.82</v>
      </c>
      <c r="K267" s="39" t="str">
        <f t="shared" si="5"/>
        <v>54405020700599990000</v>
      </c>
      <c r="L267" s="4" t="s">
        <v>401</v>
      </c>
    </row>
    <row r="268" spans="1:12" ht="22.5">
      <c r="A268" s="36" t="s">
        <v>148</v>
      </c>
      <c r="B268" s="37" t="s">
        <v>7</v>
      </c>
      <c r="C268" s="38" t="s">
        <v>58</v>
      </c>
      <c r="D268" s="65" t="s">
        <v>382</v>
      </c>
      <c r="E268" s="157" t="s">
        <v>402</v>
      </c>
      <c r="F268" s="158"/>
      <c r="G268" s="66" t="s">
        <v>7</v>
      </c>
      <c r="H268" s="30">
        <v>259711.82</v>
      </c>
      <c r="I268" s="34"/>
      <c r="J268" s="35">
        <v>259711.82</v>
      </c>
      <c r="K268" s="39" t="str">
        <f t="shared" si="5"/>
        <v>54405020700599990200</v>
      </c>
      <c r="L268" s="4" t="s">
        <v>403</v>
      </c>
    </row>
    <row r="269" spans="1:12" ht="22.5">
      <c r="A269" s="36" t="s">
        <v>150</v>
      </c>
      <c r="B269" s="37" t="s">
        <v>7</v>
      </c>
      <c r="C269" s="38" t="s">
        <v>58</v>
      </c>
      <c r="D269" s="65" t="s">
        <v>382</v>
      </c>
      <c r="E269" s="157" t="s">
        <v>402</v>
      </c>
      <c r="F269" s="158"/>
      <c r="G269" s="66" t="s">
        <v>152</v>
      </c>
      <c r="H269" s="30">
        <v>259711.82</v>
      </c>
      <c r="I269" s="34"/>
      <c r="J269" s="35">
        <v>259711.82</v>
      </c>
      <c r="K269" s="39" t="str">
        <f t="shared" si="5"/>
        <v>54405020700599990240</v>
      </c>
      <c r="L269" s="4" t="s">
        <v>404</v>
      </c>
    </row>
    <row r="270" spans="1:12" s="48" customFormat="1">
      <c r="A270" s="40" t="s">
        <v>153</v>
      </c>
      <c r="B270" s="41" t="s">
        <v>7</v>
      </c>
      <c r="C270" s="42" t="s">
        <v>58</v>
      </c>
      <c r="D270" s="67" t="s">
        <v>382</v>
      </c>
      <c r="E270" s="173" t="s">
        <v>402</v>
      </c>
      <c r="F270" s="176"/>
      <c r="G270" s="68" t="s">
        <v>154</v>
      </c>
      <c r="H270" s="43">
        <v>259711.82</v>
      </c>
      <c r="I270" s="44"/>
      <c r="J270" s="45">
        <f>IF(IF(H270="",0,H270)=0,0,(IF(H270&gt;0,IF(I270&gt;H270,0,H270-I270),IF(I270&gt;H270,H270-I270,0))))</f>
        <v>259711.82</v>
      </c>
      <c r="K270" s="39" t="str">
        <f t="shared" si="5"/>
        <v>54405020700599990244</v>
      </c>
      <c r="L270" s="47" t="str">
        <f>C270 &amp; D270 &amp;E270 &amp; F270 &amp; G270</f>
        <v>54405020700599990244</v>
      </c>
    </row>
    <row r="271" spans="1:12" ht="22.5">
      <c r="A271" s="36" t="s">
        <v>405</v>
      </c>
      <c r="B271" s="37" t="s">
        <v>7</v>
      </c>
      <c r="C271" s="38" t="s">
        <v>58</v>
      </c>
      <c r="D271" s="65" t="s">
        <v>382</v>
      </c>
      <c r="E271" s="157" t="s">
        <v>407</v>
      </c>
      <c r="F271" s="158"/>
      <c r="G271" s="66" t="s">
        <v>108</v>
      </c>
      <c r="H271" s="30">
        <v>40288.18</v>
      </c>
      <c r="I271" s="34"/>
      <c r="J271" s="35">
        <v>40288.18</v>
      </c>
      <c r="K271" s="39" t="str">
        <f t="shared" si="5"/>
        <v>544050207005S2370000</v>
      </c>
      <c r="L271" s="4" t="s">
        <v>406</v>
      </c>
    </row>
    <row r="272" spans="1:12" ht="22.5">
      <c r="A272" s="36" t="s">
        <v>148</v>
      </c>
      <c r="B272" s="37" t="s">
        <v>7</v>
      </c>
      <c r="C272" s="38" t="s">
        <v>58</v>
      </c>
      <c r="D272" s="65" t="s">
        <v>382</v>
      </c>
      <c r="E272" s="157" t="s">
        <v>407</v>
      </c>
      <c r="F272" s="158"/>
      <c r="G272" s="66" t="s">
        <v>7</v>
      </c>
      <c r="H272" s="30">
        <v>40288.18</v>
      </c>
      <c r="I272" s="34"/>
      <c r="J272" s="35">
        <v>40288.18</v>
      </c>
      <c r="K272" s="39" t="str">
        <f t="shared" si="5"/>
        <v>544050207005S2370200</v>
      </c>
      <c r="L272" s="4" t="s">
        <v>408</v>
      </c>
    </row>
    <row r="273" spans="1:12" ht="22.5">
      <c r="A273" s="36" t="s">
        <v>150</v>
      </c>
      <c r="B273" s="37" t="s">
        <v>7</v>
      </c>
      <c r="C273" s="38" t="s">
        <v>58</v>
      </c>
      <c r="D273" s="65" t="s">
        <v>382</v>
      </c>
      <c r="E273" s="157" t="s">
        <v>407</v>
      </c>
      <c r="F273" s="158"/>
      <c r="G273" s="66" t="s">
        <v>152</v>
      </c>
      <c r="H273" s="30">
        <v>40288.18</v>
      </c>
      <c r="I273" s="34"/>
      <c r="J273" s="35">
        <v>40288.18</v>
      </c>
      <c r="K273" s="39" t="str">
        <f t="shared" si="5"/>
        <v>544050207005S2370240</v>
      </c>
      <c r="L273" s="4" t="s">
        <v>409</v>
      </c>
    </row>
    <row r="274" spans="1:12" s="48" customFormat="1">
      <c r="A274" s="40" t="s">
        <v>153</v>
      </c>
      <c r="B274" s="41" t="s">
        <v>7</v>
      </c>
      <c r="C274" s="42" t="s">
        <v>58</v>
      </c>
      <c r="D274" s="67" t="s">
        <v>382</v>
      </c>
      <c r="E274" s="173" t="s">
        <v>407</v>
      </c>
      <c r="F274" s="176"/>
      <c r="G274" s="68" t="s">
        <v>154</v>
      </c>
      <c r="H274" s="43">
        <v>40288.18</v>
      </c>
      <c r="I274" s="44"/>
      <c r="J274" s="45">
        <f>IF(IF(H274="",0,H274)=0,0,(IF(H274&gt;0,IF(I274&gt;H274,0,H274-I274),IF(I274&gt;H274,H274-I274,0))))</f>
        <v>40288.18</v>
      </c>
      <c r="K274" s="39" t="str">
        <f t="shared" si="5"/>
        <v>544050207005S2370244</v>
      </c>
      <c r="L274" s="47" t="str">
        <f>C274 &amp; D274 &amp;E274 &amp; F274 &amp; G274</f>
        <v>544050207005S2370244</v>
      </c>
    </row>
    <row r="275" spans="1:12" ht="45">
      <c r="A275" s="36" t="s">
        <v>410</v>
      </c>
      <c r="B275" s="37" t="s">
        <v>7</v>
      </c>
      <c r="C275" s="38" t="s">
        <v>58</v>
      </c>
      <c r="D275" s="65" t="s">
        <v>382</v>
      </c>
      <c r="E275" s="157" t="s">
        <v>412</v>
      </c>
      <c r="F275" s="158"/>
      <c r="G275" s="66" t="s">
        <v>108</v>
      </c>
      <c r="H275" s="30">
        <v>1748100</v>
      </c>
      <c r="I275" s="34"/>
      <c r="J275" s="35">
        <v>1748100</v>
      </c>
      <c r="K275" s="39" t="str">
        <f t="shared" si="5"/>
        <v>54405020700600000000</v>
      </c>
      <c r="L275" s="4" t="s">
        <v>411</v>
      </c>
    </row>
    <row r="276" spans="1:12" ht="45">
      <c r="A276" s="36" t="s">
        <v>145</v>
      </c>
      <c r="B276" s="37" t="s">
        <v>7</v>
      </c>
      <c r="C276" s="38" t="s">
        <v>58</v>
      </c>
      <c r="D276" s="65" t="s">
        <v>382</v>
      </c>
      <c r="E276" s="157" t="s">
        <v>414</v>
      </c>
      <c r="F276" s="158"/>
      <c r="G276" s="66" t="s">
        <v>108</v>
      </c>
      <c r="H276" s="30">
        <v>1748100</v>
      </c>
      <c r="I276" s="34"/>
      <c r="J276" s="35">
        <v>1748100</v>
      </c>
      <c r="K276" s="39" t="str">
        <f t="shared" si="5"/>
        <v>54405020700699990000</v>
      </c>
      <c r="L276" s="4" t="s">
        <v>413</v>
      </c>
    </row>
    <row r="277" spans="1:12" ht="22.5">
      <c r="A277" s="36" t="s">
        <v>148</v>
      </c>
      <c r="B277" s="37" t="s">
        <v>7</v>
      </c>
      <c r="C277" s="38" t="s">
        <v>58</v>
      </c>
      <c r="D277" s="65" t="s">
        <v>382</v>
      </c>
      <c r="E277" s="157" t="s">
        <v>414</v>
      </c>
      <c r="F277" s="158"/>
      <c r="G277" s="66" t="s">
        <v>7</v>
      </c>
      <c r="H277" s="30">
        <v>300000</v>
      </c>
      <c r="I277" s="34"/>
      <c r="J277" s="35">
        <v>300000</v>
      </c>
      <c r="K277" s="39" t="str">
        <f t="shared" si="5"/>
        <v>54405020700699990200</v>
      </c>
      <c r="L277" s="4" t="s">
        <v>415</v>
      </c>
    </row>
    <row r="278" spans="1:12" ht="22.5">
      <c r="A278" s="36" t="s">
        <v>150</v>
      </c>
      <c r="B278" s="37" t="s">
        <v>7</v>
      </c>
      <c r="C278" s="38" t="s">
        <v>58</v>
      </c>
      <c r="D278" s="65" t="s">
        <v>382</v>
      </c>
      <c r="E278" s="157" t="s">
        <v>414</v>
      </c>
      <c r="F278" s="158"/>
      <c r="G278" s="66" t="s">
        <v>152</v>
      </c>
      <c r="H278" s="30">
        <v>300000</v>
      </c>
      <c r="I278" s="34"/>
      <c r="J278" s="35">
        <v>300000</v>
      </c>
      <c r="K278" s="39" t="str">
        <f t="shared" si="5"/>
        <v>54405020700699990240</v>
      </c>
      <c r="L278" s="4" t="s">
        <v>416</v>
      </c>
    </row>
    <row r="279" spans="1:12" s="48" customFormat="1" ht="22.5">
      <c r="A279" s="40" t="s">
        <v>325</v>
      </c>
      <c r="B279" s="41" t="s">
        <v>7</v>
      </c>
      <c r="C279" s="42" t="s">
        <v>58</v>
      </c>
      <c r="D279" s="67" t="s">
        <v>382</v>
      </c>
      <c r="E279" s="173" t="s">
        <v>414</v>
      </c>
      <c r="F279" s="176"/>
      <c r="G279" s="68" t="s">
        <v>326</v>
      </c>
      <c r="H279" s="43">
        <v>300000</v>
      </c>
      <c r="I279" s="44"/>
      <c r="J279" s="45">
        <f>IF(IF(H279="",0,H279)=0,0,(IF(H279&gt;0,IF(I279&gt;H279,0,H279-I279),IF(I279&gt;H279,H279-I279,0))))</f>
        <v>300000</v>
      </c>
      <c r="K279" s="39" t="str">
        <f t="shared" si="5"/>
        <v>54405020700699990243</v>
      </c>
      <c r="L279" s="47" t="str">
        <f>C279 &amp; D279 &amp;E279 &amp; F279 &amp; G279</f>
        <v>54405020700699990243</v>
      </c>
    </row>
    <row r="280" spans="1:12" ht="22.5">
      <c r="A280" s="36" t="s">
        <v>417</v>
      </c>
      <c r="B280" s="37" t="s">
        <v>7</v>
      </c>
      <c r="C280" s="38" t="s">
        <v>58</v>
      </c>
      <c r="D280" s="65" t="s">
        <v>382</v>
      </c>
      <c r="E280" s="157" t="s">
        <v>414</v>
      </c>
      <c r="F280" s="158"/>
      <c r="G280" s="66" t="s">
        <v>419</v>
      </c>
      <c r="H280" s="30">
        <v>1448100</v>
      </c>
      <c r="I280" s="34"/>
      <c r="J280" s="35">
        <v>1448100</v>
      </c>
      <c r="K280" s="39" t="str">
        <f t="shared" si="5"/>
        <v>54405020700699990400</v>
      </c>
      <c r="L280" s="4" t="s">
        <v>418</v>
      </c>
    </row>
    <row r="281" spans="1:12">
      <c r="A281" s="36" t="s">
        <v>420</v>
      </c>
      <c r="B281" s="37" t="s">
        <v>7</v>
      </c>
      <c r="C281" s="38" t="s">
        <v>58</v>
      </c>
      <c r="D281" s="65" t="s">
        <v>382</v>
      </c>
      <c r="E281" s="157" t="s">
        <v>414</v>
      </c>
      <c r="F281" s="158"/>
      <c r="G281" s="66" t="s">
        <v>422</v>
      </c>
      <c r="H281" s="30">
        <v>1448100</v>
      </c>
      <c r="I281" s="34"/>
      <c r="J281" s="35">
        <v>1448100</v>
      </c>
      <c r="K281" s="39" t="str">
        <f t="shared" si="5"/>
        <v>54405020700699990410</v>
      </c>
      <c r="L281" s="4" t="s">
        <v>421</v>
      </c>
    </row>
    <row r="282" spans="1:12" s="48" customFormat="1" ht="33.75">
      <c r="A282" s="40" t="s">
        <v>423</v>
      </c>
      <c r="B282" s="41" t="s">
        <v>7</v>
      </c>
      <c r="C282" s="42" t="s">
        <v>58</v>
      </c>
      <c r="D282" s="67" t="s">
        <v>382</v>
      </c>
      <c r="E282" s="173" t="s">
        <v>414</v>
      </c>
      <c r="F282" s="176"/>
      <c r="G282" s="68" t="s">
        <v>424</v>
      </c>
      <c r="H282" s="43">
        <v>1448100</v>
      </c>
      <c r="I282" s="44"/>
      <c r="J282" s="45">
        <f>IF(IF(H282="",0,H282)=0,0,(IF(H282&gt;0,IF(I282&gt;H282,0,H282-I282),IF(I282&gt;H282,H282-I282,0))))</f>
        <v>1448100</v>
      </c>
      <c r="K282" s="39" t="str">
        <f t="shared" si="5"/>
        <v>54405020700699990414</v>
      </c>
      <c r="L282" s="47" t="str">
        <f>C282 &amp; D282 &amp;E282 &amp; F282 &amp; G282</f>
        <v>54405020700699990414</v>
      </c>
    </row>
    <row r="283" spans="1:12" ht="33.75">
      <c r="A283" s="36" t="s">
        <v>425</v>
      </c>
      <c r="B283" s="37" t="s">
        <v>7</v>
      </c>
      <c r="C283" s="38" t="s">
        <v>58</v>
      </c>
      <c r="D283" s="65" t="s">
        <v>382</v>
      </c>
      <c r="E283" s="157" t="s">
        <v>427</v>
      </c>
      <c r="F283" s="158"/>
      <c r="G283" s="66" t="s">
        <v>108</v>
      </c>
      <c r="H283" s="30">
        <v>100000</v>
      </c>
      <c r="I283" s="34">
        <v>20022.259999999998</v>
      </c>
      <c r="J283" s="35">
        <v>79977.740000000005</v>
      </c>
      <c r="K283" s="39" t="str">
        <f t="shared" si="5"/>
        <v>54405020700700000000</v>
      </c>
      <c r="L283" s="4" t="s">
        <v>426</v>
      </c>
    </row>
    <row r="284" spans="1:12" ht="45">
      <c r="A284" s="36" t="s">
        <v>145</v>
      </c>
      <c r="B284" s="37" t="s">
        <v>7</v>
      </c>
      <c r="C284" s="38" t="s">
        <v>58</v>
      </c>
      <c r="D284" s="65" t="s">
        <v>382</v>
      </c>
      <c r="E284" s="157" t="s">
        <v>429</v>
      </c>
      <c r="F284" s="158"/>
      <c r="G284" s="66" t="s">
        <v>108</v>
      </c>
      <c r="H284" s="30">
        <v>100000</v>
      </c>
      <c r="I284" s="34">
        <v>20022.259999999998</v>
      </c>
      <c r="J284" s="35">
        <v>79977.740000000005</v>
      </c>
      <c r="K284" s="39" t="str">
        <f t="shared" si="5"/>
        <v>54405020700799990000</v>
      </c>
      <c r="L284" s="4" t="s">
        <v>428</v>
      </c>
    </row>
    <row r="285" spans="1:12" ht="22.5">
      <c r="A285" s="36" t="s">
        <v>148</v>
      </c>
      <c r="B285" s="37" t="s">
        <v>7</v>
      </c>
      <c r="C285" s="38" t="s">
        <v>58</v>
      </c>
      <c r="D285" s="65" t="s">
        <v>382</v>
      </c>
      <c r="E285" s="157" t="s">
        <v>429</v>
      </c>
      <c r="F285" s="158"/>
      <c r="G285" s="66" t="s">
        <v>7</v>
      </c>
      <c r="H285" s="30">
        <v>100000</v>
      </c>
      <c r="I285" s="34">
        <v>20022.259999999998</v>
      </c>
      <c r="J285" s="35">
        <v>79977.740000000005</v>
      </c>
      <c r="K285" s="39" t="str">
        <f t="shared" si="5"/>
        <v>54405020700799990200</v>
      </c>
      <c r="L285" s="4" t="s">
        <v>430</v>
      </c>
    </row>
    <row r="286" spans="1:12" ht="22.5">
      <c r="A286" s="36" t="s">
        <v>150</v>
      </c>
      <c r="B286" s="37" t="s">
        <v>7</v>
      </c>
      <c r="C286" s="38" t="s">
        <v>58</v>
      </c>
      <c r="D286" s="65" t="s">
        <v>382</v>
      </c>
      <c r="E286" s="157" t="s">
        <v>429</v>
      </c>
      <c r="F286" s="158"/>
      <c r="G286" s="66" t="s">
        <v>152</v>
      </c>
      <c r="H286" s="30">
        <v>100000</v>
      </c>
      <c r="I286" s="34">
        <v>20022.259999999998</v>
      </c>
      <c r="J286" s="35">
        <v>79977.740000000005</v>
      </c>
      <c r="K286" s="39" t="str">
        <f t="shared" si="5"/>
        <v>54405020700799990240</v>
      </c>
      <c r="L286" s="4" t="s">
        <v>431</v>
      </c>
    </row>
    <row r="287" spans="1:12" s="48" customFormat="1">
      <c r="A287" s="40" t="s">
        <v>153</v>
      </c>
      <c r="B287" s="41" t="s">
        <v>7</v>
      </c>
      <c r="C287" s="42" t="s">
        <v>58</v>
      </c>
      <c r="D287" s="67" t="s">
        <v>382</v>
      </c>
      <c r="E287" s="173" t="s">
        <v>429</v>
      </c>
      <c r="F287" s="176"/>
      <c r="G287" s="68" t="s">
        <v>154</v>
      </c>
      <c r="H287" s="43">
        <v>100000</v>
      </c>
      <c r="I287" s="44">
        <v>20022.259999999998</v>
      </c>
      <c r="J287" s="45">
        <f>IF(IF(H287="",0,H287)=0,0,(IF(H287&gt;0,IF(I287&gt;H287,0,H287-I287),IF(I287&gt;H287,H287-I287,0))))</f>
        <v>79977.740000000005</v>
      </c>
      <c r="K287" s="39" t="str">
        <f t="shared" si="5"/>
        <v>54405020700799990244</v>
      </c>
      <c r="L287" s="47" t="str">
        <f>C287 &amp; D287 &amp;E287 &amp; F287 &amp; G287</f>
        <v>54405020700799990244</v>
      </c>
    </row>
    <row r="288" spans="1:12">
      <c r="A288" s="36" t="s">
        <v>432</v>
      </c>
      <c r="B288" s="37" t="s">
        <v>7</v>
      </c>
      <c r="C288" s="38" t="s">
        <v>58</v>
      </c>
      <c r="D288" s="65" t="s">
        <v>434</v>
      </c>
      <c r="E288" s="157" t="s">
        <v>107</v>
      </c>
      <c r="F288" s="158"/>
      <c r="G288" s="66" t="s">
        <v>108</v>
      </c>
      <c r="H288" s="30">
        <v>15255485.25</v>
      </c>
      <c r="I288" s="34">
        <v>4537429.24</v>
      </c>
      <c r="J288" s="35">
        <v>10718056.01</v>
      </c>
      <c r="K288" s="39" t="str">
        <f t="shared" si="5"/>
        <v>54405030000000000000</v>
      </c>
      <c r="L288" s="4" t="s">
        <v>433</v>
      </c>
    </row>
    <row r="289" spans="1:12" ht="33.75">
      <c r="A289" s="36" t="s">
        <v>435</v>
      </c>
      <c r="B289" s="37" t="s">
        <v>7</v>
      </c>
      <c r="C289" s="38" t="s">
        <v>58</v>
      </c>
      <c r="D289" s="65" t="s">
        <v>434</v>
      </c>
      <c r="E289" s="157" t="s">
        <v>437</v>
      </c>
      <c r="F289" s="158"/>
      <c r="G289" s="66" t="s">
        <v>108</v>
      </c>
      <c r="H289" s="30">
        <v>7045685.25</v>
      </c>
      <c r="I289" s="34">
        <v>83200</v>
      </c>
      <c r="J289" s="35">
        <v>6962485.25</v>
      </c>
      <c r="K289" s="39" t="str">
        <f t="shared" si="5"/>
        <v>54405030400000000000</v>
      </c>
      <c r="L289" s="4" t="s">
        <v>436</v>
      </c>
    </row>
    <row r="290" spans="1:12" ht="45">
      <c r="A290" s="36" t="s">
        <v>438</v>
      </c>
      <c r="B290" s="37" t="s">
        <v>7</v>
      </c>
      <c r="C290" s="38" t="s">
        <v>58</v>
      </c>
      <c r="D290" s="65" t="s">
        <v>434</v>
      </c>
      <c r="E290" s="157" t="s">
        <v>440</v>
      </c>
      <c r="F290" s="158"/>
      <c r="G290" s="66" t="s">
        <v>108</v>
      </c>
      <c r="H290" s="30">
        <v>173429.25</v>
      </c>
      <c r="I290" s="34">
        <v>83200</v>
      </c>
      <c r="J290" s="35">
        <v>90229.25</v>
      </c>
      <c r="K290" s="39" t="str">
        <f t="shared" si="5"/>
        <v>54405030400400000000</v>
      </c>
      <c r="L290" s="4" t="s">
        <v>439</v>
      </c>
    </row>
    <row r="291" spans="1:12" ht="45">
      <c r="A291" s="36" t="s">
        <v>145</v>
      </c>
      <c r="B291" s="37" t="s">
        <v>7</v>
      </c>
      <c r="C291" s="38" t="s">
        <v>58</v>
      </c>
      <c r="D291" s="65" t="s">
        <v>434</v>
      </c>
      <c r="E291" s="157" t="s">
        <v>442</v>
      </c>
      <c r="F291" s="158"/>
      <c r="G291" s="66" t="s">
        <v>108</v>
      </c>
      <c r="H291" s="30">
        <v>173429.25</v>
      </c>
      <c r="I291" s="34">
        <v>83200</v>
      </c>
      <c r="J291" s="35">
        <v>90229.25</v>
      </c>
      <c r="K291" s="39" t="str">
        <f t="shared" si="5"/>
        <v>54405030400499990000</v>
      </c>
      <c r="L291" s="4" t="s">
        <v>441</v>
      </c>
    </row>
    <row r="292" spans="1:12" ht="22.5">
      <c r="A292" s="36" t="s">
        <v>148</v>
      </c>
      <c r="B292" s="37" t="s">
        <v>7</v>
      </c>
      <c r="C292" s="38" t="s">
        <v>58</v>
      </c>
      <c r="D292" s="65" t="s">
        <v>434</v>
      </c>
      <c r="E292" s="157" t="s">
        <v>442</v>
      </c>
      <c r="F292" s="158"/>
      <c r="G292" s="66" t="s">
        <v>7</v>
      </c>
      <c r="H292" s="30">
        <v>173429.25</v>
      </c>
      <c r="I292" s="34">
        <v>83200</v>
      </c>
      <c r="J292" s="35">
        <v>90229.25</v>
      </c>
      <c r="K292" s="39" t="str">
        <f t="shared" si="5"/>
        <v>54405030400499990200</v>
      </c>
      <c r="L292" s="4" t="s">
        <v>443</v>
      </c>
    </row>
    <row r="293" spans="1:12" ht="22.5">
      <c r="A293" s="36" t="s">
        <v>150</v>
      </c>
      <c r="B293" s="37" t="s">
        <v>7</v>
      </c>
      <c r="C293" s="38" t="s">
        <v>58</v>
      </c>
      <c r="D293" s="65" t="s">
        <v>434</v>
      </c>
      <c r="E293" s="157" t="s">
        <v>442</v>
      </c>
      <c r="F293" s="158"/>
      <c r="G293" s="66" t="s">
        <v>152</v>
      </c>
      <c r="H293" s="30">
        <v>173429.25</v>
      </c>
      <c r="I293" s="34">
        <v>83200</v>
      </c>
      <c r="J293" s="35">
        <v>90229.25</v>
      </c>
      <c r="K293" s="39" t="str">
        <f t="shared" si="5"/>
        <v>54405030400499990240</v>
      </c>
      <c r="L293" s="4" t="s">
        <v>444</v>
      </c>
    </row>
    <row r="294" spans="1:12" s="48" customFormat="1">
      <c r="A294" s="40" t="s">
        <v>153</v>
      </c>
      <c r="B294" s="41" t="s">
        <v>7</v>
      </c>
      <c r="C294" s="42" t="s">
        <v>58</v>
      </c>
      <c r="D294" s="67" t="s">
        <v>434</v>
      </c>
      <c r="E294" s="173" t="s">
        <v>442</v>
      </c>
      <c r="F294" s="176"/>
      <c r="G294" s="68" t="s">
        <v>154</v>
      </c>
      <c r="H294" s="43">
        <v>173429.25</v>
      </c>
      <c r="I294" s="44">
        <v>83200</v>
      </c>
      <c r="J294" s="45">
        <f>IF(IF(H294="",0,H294)=0,0,(IF(H294&gt;0,IF(I294&gt;H294,0,H294-I294),IF(I294&gt;H294,H294-I294,0))))</f>
        <v>90229.25</v>
      </c>
      <c r="K294" s="39" t="str">
        <f t="shared" si="5"/>
        <v>54405030400499990244</v>
      </c>
      <c r="L294" s="47" t="str">
        <f>C294 &amp; D294 &amp;E294 &amp; F294 &amp; G294</f>
        <v>54405030400499990244</v>
      </c>
    </row>
    <row r="295" spans="1:12" ht="33.75">
      <c r="A295" s="36" t="s">
        <v>445</v>
      </c>
      <c r="B295" s="37" t="s">
        <v>7</v>
      </c>
      <c r="C295" s="38" t="s">
        <v>58</v>
      </c>
      <c r="D295" s="65" t="s">
        <v>434</v>
      </c>
      <c r="E295" s="157" t="s">
        <v>447</v>
      </c>
      <c r="F295" s="158"/>
      <c r="G295" s="66" t="s">
        <v>108</v>
      </c>
      <c r="H295" s="30">
        <v>6872256</v>
      </c>
      <c r="I295" s="34"/>
      <c r="J295" s="35">
        <v>6872256</v>
      </c>
      <c r="K295" s="39" t="str">
        <f t="shared" si="5"/>
        <v>5440503040F200000000</v>
      </c>
      <c r="L295" s="4" t="s">
        <v>446</v>
      </c>
    </row>
    <row r="296" spans="1:12" ht="22.5">
      <c r="A296" s="36" t="s">
        <v>448</v>
      </c>
      <c r="B296" s="37" t="s">
        <v>7</v>
      </c>
      <c r="C296" s="38" t="s">
        <v>58</v>
      </c>
      <c r="D296" s="65" t="s">
        <v>434</v>
      </c>
      <c r="E296" s="157" t="s">
        <v>450</v>
      </c>
      <c r="F296" s="158"/>
      <c r="G296" s="66" t="s">
        <v>108</v>
      </c>
      <c r="H296" s="30">
        <v>6872256</v>
      </c>
      <c r="I296" s="34"/>
      <c r="J296" s="35">
        <v>6872256</v>
      </c>
      <c r="K296" s="39" t="str">
        <f t="shared" ref="K296:K359" si="6">C296 &amp; D296 &amp;E296 &amp; F296 &amp; G296</f>
        <v>5440503040F255550000</v>
      </c>
      <c r="L296" s="4" t="s">
        <v>449</v>
      </c>
    </row>
    <row r="297" spans="1:12" ht="22.5">
      <c r="A297" s="36" t="s">
        <v>280</v>
      </c>
      <c r="B297" s="37" t="s">
        <v>7</v>
      </c>
      <c r="C297" s="38" t="s">
        <v>58</v>
      </c>
      <c r="D297" s="65" t="s">
        <v>434</v>
      </c>
      <c r="E297" s="157" t="s">
        <v>450</v>
      </c>
      <c r="F297" s="158"/>
      <c r="G297" s="66" t="s">
        <v>282</v>
      </c>
      <c r="H297" s="30">
        <v>5084280</v>
      </c>
      <c r="I297" s="34"/>
      <c r="J297" s="35">
        <v>5084280</v>
      </c>
      <c r="K297" s="39" t="str">
        <f t="shared" si="6"/>
        <v>5440503040F255550600</v>
      </c>
      <c r="L297" s="4" t="s">
        <v>451</v>
      </c>
    </row>
    <row r="298" spans="1:12">
      <c r="A298" s="36" t="s">
        <v>283</v>
      </c>
      <c r="B298" s="37" t="s">
        <v>7</v>
      </c>
      <c r="C298" s="38" t="s">
        <v>58</v>
      </c>
      <c r="D298" s="65" t="s">
        <v>434</v>
      </c>
      <c r="E298" s="157" t="s">
        <v>450</v>
      </c>
      <c r="F298" s="158"/>
      <c r="G298" s="66" t="s">
        <v>285</v>
      </c>
      <c r="H298" s="30">
        <v>5084280</v>
      </c>
      <c r="I298" s="34"/>
      <c r="J298" s="35">
        <v>5084280</v>
      </c>
      <c r="K298" s="39" t="str">
        <f t="shared" si="6"/>
        <v>5440503040F255550610</v>
      </c>
      <c r="L298" s="4" t="s">
        <v>452</v>
      </c>
    </row>
    <row r="299" spans="1:12" s="48" customFormat="1" ht="45">
      <c r="A299" s="40" t="s">
        <v>286</v>
      </c>
      <c r="B299" s="41" t="s">
        <v>7</v>
      </c>
      <c r="C299" s="42" t="s">
        <v>58</v>
      </c>
      <c r="D299" s="67" t="s">
        <v>434</v>
      </c>
      <c r="E299" s="173" t="s">
        <v>450</v>
      </c>
      <c r="F299" s="176"/>
      <c r="G299" s="68" t="s">
        <v>287</v>
      </c>
      <c r="H299" s="43">
        <v>5084280</v>
      </c>
      <c r="I299" s="44"/>
      <c r="J299" s="45">
        <f>IF(IF(H299="",0,H299)=0,0,(IF(H299&gt;0,IF(I299&gt;H299,0,H299-I299),IF(I299&gt;H299,H299-I299,0))))</f>
        <v>5084280</v>
      </c>
      <c r="K299" s="39" t="str">
        <f t="shared" si="6"/>
        <v>5440503040F255550611</v>
      </c>
      <c r="L299" s="47" t="str">
        <f>C299 &amp; D299 &amp;E299 &amp; F299 &amp; G299</f>
        <v>5440503040F255550611</v>
      </c>
    </row>
    <row r="300" spans="1:12">
      <c r="A300" s="36" t="s">
        <v>131</v>
      </c>
      <c r="B300" s="37" t="s">
        <v>7</v>
      </c>
      <c r="C300" s="38" t="s">
        <v>58</v>
      </c>
      <c r="D300" s="65" t="s">
        <v>434</v>
      </c>
      <c r="E300" s="157" t="s">
        <v>450</v>
      </c>
      <c r="F300" s="158"/>
      <c r="G300" s="66" t="s">
        <v>133</v>
      </c>
      <c r="H300" s="30">
        <v>1787976</v>
      </c>
      <c r="I300" s="34"/>
      <c r="J300" s="35">
        <v>1787976</v>
      </c>
      <c r="K300" s="39" t="str">
        <f t="shared" si="6"/>
        <v>5440503040F255550800</v>
      </c>
      <c r="L300" s="4" t="s">
        <v>453</v>
      </c>
    </row>
    <row r="301" spans="1:12" ht="45">
      <c r="A301" s="36" t="s">
        <v>454</v>
      </c>
      <c r="B301" s="37" t="s">
        <v>7</v>
      </c>
      <c r="C301" s="38" t="s">
        <v>58</v>
      </c>
      <c r="D301" s="65" t="s">
        <v>434</v>
      </c>
      <c r="E301" s="157" t="s">
        <v>450</v>
      </c>
      <c r="F301" s="158"/>
      <c r="G301" s="66" t="s">
        <v>456</v>
      </c>
      <c r="H301" s="30">
        <v>1787976</v>
      </c>
      <c r="I301" s="34"/>
      <c r="J301" s="35">
        <v>1787976</v>
      </c>
      <c r="K301" s="39" t="str">
        <f t="shared" si="6"/>
        <v>5440503040F255550810</v>
      </c>
      <c r="L301" s="4" t="s">
        <v>455</v>
      </c>
    </row>
    <row r="302" spans="1:12" s="48" customFormat="1" ht="45">
      <c r="A302" s="40" t="s">
        <v>457</v>
      </c>
      <c r="B302" s="41" t="s">
        <v>7</v>
      </c>
      <c r="C302" s="42" t="s">
        <v>58</v>
      </c>
      <c r="D302" s="67" t="s">
        <v>434</v>
      </c>
      <c r="E302" s="173" t="s">
        <v>450</v>
      </c>
      <c r="F302" s="176"/>
      <c r="G302" s="68" t="s">
        <v>458</v>
      </c>
      <c r="H302" s="43">
        <v>1787976</v>
      </c>
      <c r="I302" s="44"/>
      <c r="J302" s="45">
        <f>IF(IF(H302="",0,H302)=0,0,(IF(H302&gt;0,IF(I302&gt;H302,0,H302-I302),IF(I302&gt;H302,H302-I302,0))))</f>
        <v>1787976</v>
      </c>
      <c r="K302" s="39" t="str">
        <f t="shared" si="6"/>
        <v>5440503040F255550812</v>
      </c>
      <c r="L302" s="47" t="str">
        <f>C302 &amp; D302 &amp;E302 &amp; F302 &amp; G302</f>
        <v>5440503040F255550812</v>
      </c>
    </row>
    <row r="303" spans="1:12" ht="33.75">
      <c r="A303" s="36" t="s">
        <v>459</v>
      </c>
      <c r="B303" s="37" t="s">
        <v>7</v>
      </c>
      <c r="C303" s="38" t="s">
        <v>58</v>
      </c>
      <c r="D303" s="65" t="s">
        <v>434</v>
      </c>
      <c r="E303" s="157" t="s">
        <v>461</v>
      </c>
      <c r="F303" s="158"/>
      <c r="G303" s="66" t="s">
        <v>108</v>
      </c>
      <c r="H303" s="30">
        <v>8209800</v>
      </c>
      <c r="I303" s="34">
        <v>4454229.24</v>
      </c>
      <c r="J303" s="35">
        <v>3755570.76</v>
      </c>
      <c r="K303" s="39" t="str">
        <f t="shared" si="6"/>
        <v>54405030600000000000</v>
      </c>
      <c r="L303" s="4" t="s">
        <v>460</v>
      </c>
    </row>
    <row r="304" spans="1:12" ht="22.5">
      <c r="A304" s="36" t="s">
        <v>462</v>
      </c>
      <c r="B304" s="37" t="s">
        <v>7</v>
      </c>
      <c r="C304" s="38" t="s">
        <v>58</v>
      </c>
      <c r="D304" s="65" t="s">
        <v>434</v>
      </c>
      <c r="E304" s="157" t="s">
        <v>464</v>
      </c>
      <c r="F304" s="158"/>
      <c r="G304" s="66" t="s">
        <v>108</v>
      </c>
      <c r="H304" s="30">
        <v>3570000</v>
      </c>
      <c r="I304" s="34">
        <v>2848454.44</v>
      </c>
      <c r="J304" s="35">
        <v>721545.56</v>
      </c>
      <c r="K304" s="39" t="str">
        <f t="shared" si="6"/>
        <v>54405030600100000000</v>
      </c>
      <c r="L304" s="4" t="s">
        <v>463</v>
      </c>
    </row>
    <row r="305" spans="1:12" ht="45">
      <c r="A305" s="36" t="s">
        <v>145</v>
      </c>
      <c r="B305" s="37" t="s">
        <v>7</v>
      </c>
      <c r="C305" s="38" t="s">
        <v>58</v>
      </c>
      <c r="D305" s="65" t="s">
        <v>434</v>
      </c>
      <c r="E305" s="157" t="s">
        <v>466</v>
      </c>
      <c r="F305" s="158"/>
      <c r="G305" s="66" t="s">
        <v>108</v>
      </c>
      <c r="H305" s="30">
        <v>3570000</v>
      </c>
      <c r="I305" s="34">
        <v>2848454.44</v>
      </c>
      <c r="J305" s="35">
        <v>721545.56</v>
      </c>
      <c r="K305" s="39" t="str">
        <f t="shared" si="6"/>
        <v>54405030600199990000</v>
      </c>
      <c r="L305" s="4" t="s">
        <v>465</v>
      </c>
    </row>
    <row r="306" spans="1:12" ht="22.5">
      <c r="A306" s="36" t="s">
        <v>148</v>
      </c>
      <c r="B306" s="37" t="s">
        <v>7</v>
      </c>
      <c r="C306" s="38" t="s">
        <v>58</v>
      </c>
      <c r="D306" s="65" t="s">
        <v>434</v>
      </c>
      <c r="E306" s="157" t="s">
        <v>466</v>
      </c>
      <c r="F306" s="158"/>
      <c r="G306" s="66" t="s">
        <v>7</v>
      </c>
      <c r="H306" s="30">
        <v>3570000</v>
      </c>
      <c r="I306" s="34">
        <v>2848454.44</v>
      </c>
      <c r="J306" s="35">
        <v>721545.56</v>
      </c>
      <c r="K306" s="39" t="str">
        <f t="shared" si="6"/>
        <v>54405030600199990200</v>
      </c>
      <c r="L306" s="4" t="s">
        <v>467</v>
      </c>
    </row>
    <row r="307" spans="1:12" ht="22.5">
      <c r="A307" s="36" t="s">
        <v>150</v>
      </c>
      <c r="B307" s="37" t="s">
        <v>7</v>
      </c>
      <c r="C307" s="38" t="s">
        <v>58</v>
      </c>
      <c r="D307" s="65" t="s">
        <v>434</v>
      </c>
      <c r="E307" s="157" t="s">
        <v>466</v>
      </c>
      <c r="F307" s="158"/>
      <c r="G307" s="66" t="s">
        <v>152</v>
      </c>
      <c r="H307" s="30">
        <v>3570000</v>
      </c>
      <c r="I307" s="34">
        <v>2848454.44</v>
      </c>
      <c r="J307" s="35">
        <v>721545.56</v>
      </c>
      <c r="K307" s="39" t="str">
        <f t="shared" si="6"/>
        <v>54405030600199990240</v>
      </c>
      <c r="L307" s="4" t="s">
        <v>468</v>
      </c>
    </row>
    <row r="308" spans="1:12" s="48" customFormat="1">
      <c r="A308" s="40" t="s">
        <v>153</v>
      </c>
      <c r="B308" s="41" t="s">
        <v>7</v>
      </c>
      <c r="C308" s="42" t="s">
        <v>58</v>
      </c>
      <c r="D308" s="67" t="s">
        <v>434</v>
      </c>
      <c r="E308" s="173" t="s">
        <v>466</v>
      </c>
      <c r="F308" s="176"/>
      <c r="G308" s="68" t="s">
        <v>154</v>
      </c>
      <c r="H308" s="43">
        <v>3570000</v>
      </c>
      <c r="I308" s="44">
        <v>2848454.44</v>
      </c>
      <c r="J308" s="45">
        <f>IF(IF(H308="",0,H308)=0,0,(IF(H308&gt;0,IF(I308&gt;H308,0,H308-I308),IF(I308&gt;H308,H308-I308,0))))</f>
        <v>721545.56</v>
      </c>
      <c r="K308" s="39" t="str">
        <f t="shared" si="6"/>
        <v>54405030600199990244</v>
      </c>
      <c r="L308" s="47" t="str">
        <f>C308 &amp; D308 &amp;E308 &amp; F308 &amp; G308</f>
        <v>54405030600199990244</v>
      </c>
    </row>
    <row r="309" spans="1:12" ht="33.75">
      <c r="A309" s="36" t="s">
        <v>469</v>
      </c>
      <c r="B309" s="37" t="s">
        <v>7</v>
      </c>
      <c r="C309" s="38" t="s">
        <v>58</v>
      </c>
      <c r="D309" s="65" t="s">
        <v>434</v>
      </c>
      <c r="E309" s="157" t="s">
        <v>471</v>
      </c>
      <c r="F309" s="158"/>
      <c r="G309" s="66" t="s">
        <v>108</v>
      </c>
      <c r="H309" s="30">
        <v>400000</v>
      </c>
      <c r="I309" s="34">
        <v>123946.14</v>
      </c>
      <c r="J309" s="35">
        <v>276053.86</v>
      </c>
      <c r="K309" s="39" t="str">
        <f t="shared" si="6"/>
        <v>54405030600200000000</v>
      </c>
      <c r="L309" s="4" t="s">
        <v>470</v>
      </c>
    </row>
    <row r="310" spans="1:12" ht="45">
      <c r="A310" s="36" t="s">
        <v>145</v>
      </c>
      <c r="B310" s="37" t="s">
        <v>7</v>
      </c>
      <c r="C310" s="38" t="s">
        <v>58</v>
      </c>
      <c r="D310" s="65" t="s">
        <v>434</v>
      </c>
      <c r="E310" s="157" t="s">
        <v>473</v>
      </c>
      <c r="F310" s="158"/>
      <c r="G310" s="66" t="s">
        <v>108</v>
      </c>
      <c r="H310" s="30">
        <v>400000</v>
      </c>
      <c r="I310" s="34">
        <v>123946.14</v>
      </c>
      <c r="J310" s="35">
        <v>276053.86</v>
      </c>
      <c r="K310" s="39" t="str">
        <f t="shared" si="6"/>
        <v>54405030600299990000</v>
      </c>
      <c r="L310" s="4" t="s">
        <v>472</v>
      </c>
    </row>
    <row r="311" spans="1:12" ht="22.5">
      <c r="A311" s="36" t="s">
        <v>148</v>
      </c>
      <c r="B311" s="37" t="s">
        <v>7</v>
      </c>
      <c r="C311" s="38" t="s">
        <v>58</v>
      </c>
      <c r="D311" s="65" t="s">
        <v>434</v>
      </c>
      <c r="E311" s="157" t="s">
        <v>473</v>
      </c>
      <c r="F311" s="158"/>
      <c r="G311" s="66" t="s">
        <v>7</v>
      </c>
      <c r="H311" s="30">
        <v>400000</v>
      </c>
      <c r="I311" s="34">
        <v>123946.14</v>
      </c>
      <c r="J311" s="35">
        <v>276053.86</v>
      </c>
      <c r="K311" s="39" t="str">
        <f t="shared" si="6"/>
        <v>54405030600299990200</v>
      </c>
      <c r="L311" s="4" t="s">
        <v>474</v>
      </c>
    </row>
    <row r="312" spans="1:12" ht="22.5">
      <c r="A312" s="36" t="s">
        <v>150</v>
      </c>
      <c r="B312" s="37" t="s">
        <v>7</v>
      </c>
      <c r="C312" s="38" t="s">
        <v>58</v>
      </c>
      <c r="D312" s="65" t="s">
        <v>434</v>
      </c>
      <c r="E312" s="157" t="s">
        <v>473</v>
      </c>
      <c r="F312" s="158"/>
      <c r="G312" s="66" t="s">
        <v>152</v>
      </c>
      <c r="H312" s="30">
        <v>400000</v>
      </c>
      <c r="I312" s="34">
        <v>123946.14</v>
      </c>
      <c r="J312" s="35">
        <v>276053.86</v>
      </c>
      <c r="K312" s="39" t="str">
        <f t="shared" si="6"/>
        <v>54405030600299990240</v>
      </c>
      <c r="L312" s="4" t="s">
        <v>475</v>
      </c>
    </row>
    <row r="313" spans="1:12" s="48" customFormat="1">
      <c r="A313" s="40" t="s">
        <v>153</v>
      </c>
      <c r="B313" s="41" t="s">
        <v>7</v>
      </c>
      <c r="C313" s="42" t="s">
        <v>58</v>
      </c>
      <c r="D313" s="67" t="s">
        <v>434</v>
      </c>
      <c r="E313" s="173" t="s">
        <v>473</v>
      </c>
      <c r="F313" s="176"/>
      <c r="G313" s="68" t="s">
        <v>154</v>
      </c>
      <c r="H313" s="43">
        <v>400000</v>
      </c>
      <c r="I313" s="44">
        <v>123946.14</v>
      </c>
      <c r="J313" s="45">
        <f>IF(IF(H313="",0,H313)=0,0,(IF(H313&gt;0,IF(I313&gt;H313,0,H313-I313),IF(I313&gt;H313,H313-I313,0))))</f>
        <v>276053.86</v>
      </c>
      <c r="K313" s="39" t="str">
        <f t="shared" si="6"/>
        <v>54405030600299990244</v>
      </c>
      <c r="L313" s="47" t="str">
        <f>C313 &amp; D313 &amp;E313 &amp; F313 &amp; G313</f>
        <v>54405030600299990244</v>
      </c>
    </row>
    <row r="314" spans="1:12" ht="45">
      <c r="A314" s="36" t="s">
        <v>476</v>
      </c>
      <c r="B314" s="37" t="s">
        <v>7</v>
      </c>
      <c r="C314" s="38" t="s">
        <v>58</v>
      </c>
      <c r="D314" s="65" t="s">
        <v>434</v>
      </c>
      <c r="E314" s="157" t="s">
        <v>478</v>
      </c>
      <c r="F314" s="158"/>
      <c r="G314" s="66" t="s">
        <v>108</v>
      </c>
      <c r="H314" s="30">
        <v>3002800</v>
      </c>
      <c r="I314" s="34">
        <v>1481828.66</v>
      </c>
      <c r="J314" s="35">
        <v>1520971.34</v>
      </c>
      <c r="K314" s="39" t="str">
        <f t="shared" si="6"/>
        <v>54405030600300000000</v>
      </c>
      <c r="L314" s="4" t="s">
        <v>477</v>
      </c>
    </row>
    <row r="315" spans="1:12" ht="45">
      <c r="A315" s="36" t="s">
        <v>145</v>
      </c>
      <c r="B315" s="37" t="s">
        <v>7</v>
      </c>
      <c r="C315" s="38" t="s">
        <v>58</v>
      </c>
      <c r="D315" s="65" t="s">
        <v>434</v>
      </c>
      <c r="E315" s="157" t="s">
        <v>480</v>
      </c>
      <c r="F315" s="158"/>
      <c r="G315" s="66" t="s">
        <v>108</v>
      </c>
      <c r="H315" s="30">
        <v>3002800</v>
      </c>
      <c r="I315" s="34">
        <v>1481828.66</v>
      </c>
      <c r="J315" s="35">
        <v>1520971.34</v>
      </c>
      <c r="K315" s="39" t="str">
        <f t="shared" si="6"/>
        <v>54405030600399990000</v>
      </c>
      <c r="L315" s="4" t="s">
        <v>479</v>
      </c>
    </row>
    <row r="316" spans="1:12" ht="22.5">
      <c r="A316" s="36" t="s">
        <v>280</v>
      </c>
      <c r="B316" s="37" t="s">
        <v>7</v>
      </c>
      <c r="C316" s="38" t="s">
        <v>58</v>
      </c>
      <c r="D316" s="65" t="s">
        <v>434</v>
      </c>
      <c r="E316" s="157" t="s">
        <v>480</v>
      </c>
      <c r="F316" s="158"/>
      <c r="G316" s="66" t="s">
        <v>282</v>
      </c>
      <c r="H316" s="30">
        <v>3002800</v>
      </c>
      <c r="I316" s="34">
        <v>1481828.66</v>
      </c>
      <c r="J316" s="35">
        <v>1520971.34</v>
      </c>
      <c r="K316" s="39" t="str">
        <f t="shared" si="6"/>
        <v>54405030600399990600</v>
      </c>
      <c r="L316" s="4" t="s">
        <v>481</v>
      </c>
    </row>
    <row r="317" spans="1:12">
      <c r="A317" s="36" t="s">
        <v>283</v>
      </c>
      <c r="B317" s="37" t="s">
        <v>7</v>
      </c>
      <c r="C317" s="38" t="s">
        <v>58</v>
      </c>
      <c r="D317" s="65" t="s">
        <v>434</v>
      </c>
      <c r="E317" s="157" t="s">
        <v>480</v>
      </c>
      <c r="F317" s="158"/>
      <c r="G317" s="66" t="s">
        <v>285</v>
      </c>
      <c r="H317" s="30">
        <v>3002800</v>
      </c>
      <c r="I317" s="34">
        <v>1481828.66</v>
      </c>
      <c r="J317" s="35">
        <v>1520971.34</v>
      </c>
      <c r="K317" s="39" t="str">
        <f t="shared" si="6"/>
        <v>54405030600399990610</v>
      </c>
      <c r="L317" s="4" t="s">
        <v>482</v>
      </c>
    </row>
    <row r="318" spans="1:12" s="48" customFormat="1" ht="45">
      <c r="A318" s="40" t="s">
        <v>286</v>
      </c>
      <c r="B318" s="41" t="s">
        <v>7</v>
      </c>
      <c r="C318" s="42" t="s">
        <v>58</v>
      </c>
      <c r="D318" s="67" t="s">
        <v>434</v>
      </c>
      <c r="E318" s="173" t="s">
        <v>480</v>
      </c>
      <c r="F318" s="176"/>
      <c r="G318" s="68" t="s">
        <v>287</v>
      </c>
      <c r="H318" s="43">
        <v>3002800</v>
      </c>
      <c r="I318" s="44">
        <v>1481828.66</v>
      </c>
      <c r="J318" s="45">
        <f>IF(IF(H318="",0,H318)=0,0,(IF(H318&gt;0,IF(I318&gt;H318,0,H318-I318),IF(I318&gt;H318,H318-I318,0))))</f>
        <v>1520971.34</v>
      </c>
      <c r="K318" s="39" t="str">
        <f t="shared" si="6"/>
        <v>54405030600399990611</v>
      </c>
      <c r="L318" s="47" t="str">
        <f>C318 &amp; D318 &amp;E318 &amp; F318 &amp; G318</f>
        <v>54405030600399990611</v>
      </c>
    </row>
    <row r="319" spans="1:12" ht="22.5">
      <c r="A319" s="36" t="s">
        <v>483</v>
      </c>
      <c r="B319" s="37" t="s">
        <v>7</v>
      </c>
      <c r="C319" s="38" t="s">
        <v>58</v>
      </c>
      <c r="D319" s="65" t="s">
        <v>434</v>
      </c>
      <c r="E319" s="157" t="s">
        <v>485</v>
      </c>
      <c r="F319" s="158"/>
      <c r="G319" s="66" t="s">
        <v>108</v>
      </c>
      <c r="H319" s="30">
        <v>144000</v>
      </c>
      <c r="I319" s="34"/>
      <c r="J319" s="35">
        <v>144000</v>
      </c>
      <c r="K319" s="39" t="str">
        <f t="shared" si="6"/>
        <v>54405030600400000000</v>
      </c>
      <c r="L319" s="4" t="s">
        <v>484</v>
      </c>
    </row>
    <row r="320" spans="1:12" ht="33.75">
      <c r="A320" s="36" t="s">
        <v>486</v>
      </c>
      <c r="B320" s="37" t="s">
        <v>7</v>
      </c>
      <c r="C320" s="38" t="s">
        <v>58</v>
      </c>
      <c r="D320" s="65" t="s">
        <v>434</v>
      </c>
      <c r="E320" s="157" t="s">
        <v>488</v>
      </c>
      <c r="F320" s="158"/>
      <c r="G320" s="66" t="s">
        <v>108</v>
      </c>
      <c r="H320" s="30">
        <v>54000</v>
      </c>
      <c r="I320" s="34"/>
      <c r="J320" s="35">
        <v>54000</v>
      </c>
      <c r="K320" s="39" t="str">
        <f t="shared" si="6"/>
        <v>54405030600472090000</v>
      </c>
      <c r="L320" s="4" t="s">
        <v>487</v>
      </c>
    </row>
    <row r="321" spans="1:12" ht="22.5">
      <c r="A321" s="36" t="s">
        <v>280</v>
      </c>
      <c r="B321" s="37" t="s">
        <v>7</v>
      </c>
      <c r="C321" s="38" t="s">
        <v>58</v>
      </c>
      <c r="D321" s="65" t="s">
        <v>434</v>
      </c>
      <c r="E321" s="157" t="s">
        <v>488</v>
      </c>
      <c r="F321" s="158"/>
      <c r="G321" s="66" t="s">
        <v>282</v>
      </c>
      <c r="H321" s="30">
        <v>54000</v>
      </c>
      <c r="I321" s="34"/>
      <c r="J321" s="35">
        <v>54000</v>
      </c>
      <c r="K321" s="39" t="str">
        <f t="shared" si="6"/>
        <v>54405030600472090600</v>
      </c>
      <c r="L321" s="4" t="s">
        <v>489</v>
      </c>
    </row>
    <row r="322" spans="1:12">
      <c r="A322" s="36" t="s">
        <v>283</v>
      </c>
      <c r="B322" s="37" t="s">
        <v>7</v>
      </c>
      <c r="C322" s="38" t="s">
        <v>58</v>
      </c>
      <c r="D322" s="65" t="s">
        <v>434</v>
      </c>
      <c r="E322" s="157" t="s">
        <v>488</v>
      </c>
      <c r="F322" s="158"/>
      <c r="G322" s="66" t="s">
        <v>285</v>
      </c>
      <c r="H322" s="30">
        <v>54000</v>
      </c>
      <c r="I322" s="34"/>
      <c r="J322" s="35">
        <v>54000</v>
      </c>
      <c r="K322" s="39" t="str">
        <f t="shared" si="6"/>
        <v>54405030600472090610</v>
      </c>
      <c r="L322" s="4" t="s">
        <v>490</v>
      </c>
    </row>
    <row r="323" spans="1:12" s="48" customFormat="1" ht="45">
      <c r="A323" s="40" t="s">
        <v>286</v>
      </c>
      <c r="B323" s="41" t="s">
        <v>7</v>
      </c>
      <c r="C323" s="42" t="s">
        <v>58</v>
      </c>
      <c r="D323" s="67" t="s">
        <v>434</v>
      </c>
      <c r="E323" s="173" t="s">
        <v>488</v>
      </c>
      <c r="F323" s="176"/>
      <c r="G323" s="68" t="s">
        <v>287</v>
      </c>
      <c r="H323" s="43">
        <v>54000</v>
      </c>
      <c r="I323" s="44"/>
      <c r="J323" s="45">
        <f>IF(IF(H323="",0,H323)=0,0,(IF(H323&gt;0,IF(I323&gt;H323,0,H323-I323),IF(I323&gt;H323,H323-I323,0))))</f>
        <v>54000</v>
      </c>
      <c r="K323" s="39" t="str">
        <f t="shared" si="6"/>
        <v>54405030600472090611</v>
      </c>
      <c r="L323" s="47" t="str">
        <f>C323 &amp; D323 &amp;E323 &amp; F323 &amp; G323</f>
        <v>54405030600472090611</v>
      </c>
    </row>
    <row r="324" spans="1:12" ht="33.75">
      <c r="A324" s="36" t="s">
        <v>491</v>
      </c>
      <c r="B324" s="37" t="s">
        <v>7</v>
      </c>
      <c r="C324" s="38" t="s">
        <v>58</v>
      </c>
      <c r="D324" s="65" t="s">
        <v>434</v>
      </c>
      <c r="E324" s="157" t="s">
        <v>493</v>
      </c>
      <c r="F324" s="158"/>
      <c r="G324" s="66" t="s">
        <v>108</v>
      </c>
      <c r="H324" s="30">
        <v>90000</v>
      </c>
      <c r="I324" s="34"/>
      <c r="J324" s="35">
        <v>90000</v>
      </c>
      <c r="K324" s="39" t="str">
        <f t="shared" si="6"/>
        <v>544050306004S2090000</v>
      </c>
      <c r="L324" s="4" t="s">
        <v>492</v>
      </c>
    </row>
    <row r="325" spans="1:12" ht="22.5">
      <c r="A325" s="36" t="s">
        <v>280</v>
      </c>
      <c r="B325" s="37" t="s">
        <v>7</v>
      </c>
      <c r="C325" s="38" t="s">
        <v>58</v>
      </c>
      <c r="D325" s="65" t="s">
        <v>434</v>
      </c>
      <c r="E325" s="157" t="s">
        <v>493</v>
      </c>
      <c r="F325" s="158"/>
      <c r="G325" s="66" t="s">
        <v>282</v>
      </c>
      <c r="H325" s="30">
        <v>90000</v>
      </c>
      <c r="I325" s="34"/>
      <c r="J325" s="35">
        <v>90000</v>
      </c>
      <c r="K325" s="39" t="str">
        <f t="shared" si="6"/>
        <v>544050306004S2090600</v>
      </c>
      <c r="L325" s="4" t="s">
        <v>494</v>
      </c>
    </row>
    <row r="326" spans="1:12">
      <c r="A326" s="36" t="s">
        <v>283</v>
      </c>
      <c r="B326" s="37" t="s">
        <v>7</v>
      </c>
      <c r="C326" s="38" t="s">
        <v>58</v>
      </c>
      <c r="D326" s="65" t="s">
        <v>434</v>
      </c>
      <c r="E326" s="157" t="s">
        <v>493</v>
      </c>
      <c r="F326" s="158"/>
      <c r="G326" s="66" t="s">
        <v>285</v>
      </c>
      <c r="H326" s="30">
        <v>90000</v>
      </c>
      <c r="I326" s="34"/>
      <c r="J326" s="35">
        <v>90000</v>
      </c>
      <c r="K326" s="39" t="str">
        <f t="shared" si="6"/>
        <v>544050306004S2090610</v>
      </c>
      <c r="L326" s="4" t="s">
        <v>495</v>
      </c>
    </row>
    <row r="327" spans="1:12" s="48" customFormat="1" ht="45">
      <c r="A327" s="40" t="s">
        <v>286</v>
      </c>
      <c r="B327" s="41" t="s">
        <v>7</v>
      </c>
      <c r="C327" s="42" t="s">
        <v>58</v>
      </c>
      <c r="D327" s="67" t="s">
        <v>434</v>
      </c>
      <c r="E327" s="173" t="s">
        <v>493</v>
      </c>
      <c r="F327" s="176"/>
      <c r="G327" s="68" t="s">
        <v>287</v>
      </c>
      <c r="H327" s="43">
        <v>90000</v>
      </c>
      <c r="I327" s="44"/>
      <c r="J327" s="45">
        <f>IF(IF(H327="",0,H327)=0,0,(IF(H327&gt;0,IF(I327&gt;H327,0,H327-I327),IF(I327&gt;H327,H327-I327,0))))</f>
        <v>90000</v>
      </c>
      <c r="K327" s="39" t="str">
        <f t="shared" si="6"/>
        <v>544050306004S2090611</v>
      </c>
      <c r="L327" s="47" t="str">
        <f>C327 &amp; D327 &amp;E327 &amp; F327 &amp; G327</f>
        <v>544050306004S2090611</v>
      </c>
    </row>
    <row r="328" spans="1:12" ht="67.5">
      <c r="A328" s="36" t="s">
        <v>496</v>
      </c>
      <c r="B328" s="37" t="s">
        <v>7</v>
      </c>
      <c r="C328" s="38" t="s">
        <v>58</v>
      </c>
      <c r="D328" s="65" t="s">
        <v>434</v>
      </c>
      <c r="E328" s="157" t="s">
        <v>498</v>
      </c>
      <c r="F328" s="158"/>
      <c r="G328" s="66" t="s">
        <v>108</v>
      </c>
      <c r="H328" s="30">
        <v>1093000</v>
      </c>
      <c r="I328" s="34"/>
      <c r="J328" s="35">
        <v>1093000</v>
      </c>
      <c r="K328" s="39" t="str">
        <f t="shared" si="6"/>
        <v>54405030600500000000</v>
      </c>
      <c r="L328" s="4" t="s">
        <v>497</v>
      </c>
    </row>
    <row r="329" spans="1:12" ht="33.75">
      <c r="A329" s="36" t="s">
        <v>499</v>
      </c>
      <c r="B329" s="37" t="s">
        <v>7</v>
      </c>
      <c r="C329" s="38" t="s">
        <v>58</v>
      </c>
      <c r="D329" s="65" t="s">
        <v>434</v>
      </c>
      <c r="E329" s="157" t="s">
        <v>501</v>
      </c>
      <c r="F329" s="158"/>
      <c r="G329" s="66" t="s">
        <v>108</v>
      </c>
      <c r="H329" s="30">
        <v>700000</v>
      </c>
      <c r="I329" s="34"/>
      <c r="J329" s="35">
        <v>700000</v>
      </c>
      <c r="K329" s="39" t="str">
        <f t="shared" si="6"/>
        <v>54405030600575260000</v>
      </c>
      <c r="L329" s="4" t="s">
        <v>500</v>
      </c>
    </row>
    <row r="330" spans="1:12" ht="22.5">
      <c r="A330" s="36" t="s">
        <v>148</v>
      </c>
      <c r="B330" s="37" t="s">
        <v>7</v>
      </c>
      <c r="C330" s="38" t="s">
        <v>58</v>
      </c>
      <c r="D330" s="65" t="s">
        <v>434</v>
      </c>
      <c r="E330" s="157" t="s">
        <v>501</v>
      </c>
      <c r="F330" s="158"/>
      <c r="G330" s="66" t="s">
        <v>7</v>
      </c>
      <c r="H330" s="30">
        <v>700000</v>
      </c>
      <c r="I330" s="34"/>
      <c r="J330" s="35">
        <v>700000</v>
      </c>
      <c r="K330" s="39" t="str">
        <f t="shared" si="6"/>
        <v>54405030600575260200</v>
      </c>
      <c r="L330" s="4" t="s">
        <v>502</v>
      </c>
    </row>
    <row r="331" spans="1:12" ht="22.5">
      <c r="A331" s="36" t="s">
        <v>150</v>
      </c>
      <c r="B331" s="37" t="s">
        <v>7</v>
      </c>
      <c r="C331" s="38" t="s">
        <v>58</v>
      </c>
      <c r="D331" s="65" t="s">
        <v>434</v>
      </c>
      <c r="E331" s="157" t="s">
        <v>501</v>
      </c>
      <c r="F331" s="158"/>
      <c r="G331" s="66" t="s">
        <v>152</v>
      </c>
      <c r="H331" s="30">
        <v>700000</v>
      </c>
      <c r="I331" s="34"/>
      <c r="J331" s="35">
        <v>700000</v>
      </c>
      <c r="K331" s="39" t="str">
        <f t="shared" si="6"/>
        <v>54405030600575260240</v>
      </c>
      <c r="L331" s="4" t="s">
        <v>503</v>
      </c>
    </row>
    <row r="332" spans="1:12" s="48" customFormat="1">
      <c r="A332" s="40" t="s">
        <v>153</v>
      </c>
      <c r="B332" s="41" t="s">
        <v>7</v>
      </c>
      <c r="C332" s="42" t="s">
        <v>58</v>
      </c>
      <c r="D332" s="67" t="s">
        <v>434</v>
      </c>
      <c r="E332" s="173" t="s">
        <v>501</v>
      </c>
      <c r="F332" s="176"/>
      <c r="G332" s="68" t="s">
        <v>154</v>
      </c>
      <c r="H332" s="43">
        <v>700000</v>
      </c>
      <c r="I332" s="44"/>
      <c r="J332" s="45">
        <f>IF(IF(H332="",0,H332)=0,0,(IF(H332&gt;0,IF(I332&gt;H332,0,H332-I332),IF(I332&gt;H332,H332-I332,0))))</f>
        <v>700000</v>
      </c>
      <c r="K332" s="39" t="str">
        <f t="shared" si="6"/>
        <v>54405030600575260244</v>
      </c>
      <c r="L332" s="47" t="str">
        <f>C332 &amp; D332 &amp;E332 &amp; F332 &amp; G332</f>
        <v>54405030600575260244</v>
      </c>
    </row>
    <row r="333" spans="1:12" ht="33.75">
      <c r="A333" s="36" t="s">
        <v>504</v>
      </c>
      <c r="B333" s="37" t="s">
        <v>7</v>
      </c>
      <c r="C333" s="38" t="s">
        <v>58</v>
      </c>
      <c r="D333" s="65" t="s">
        <v>434</v>
      </c>
      <c r="E333" s="157" t="s">
        <v>506</v>
      </c>
      <c r="F333" s="158"/>
      <c r="G333" s="66" t="s">
        <v>108</v>
      </c>
      <c r="H333" s="30">
        <v>183000</v>
      </c>
      <c r="I333" s="34"/>
      <c r="J333" s="35">
        <v>183000</v>
      </c>
      <c r="K333" s="39" t="str">
        <f t="shared" si="6"/>
        <v>54405030600595260000</v>
      </c>
      <c r="L333" s="4" t="s">
        <v>505</v>
      </c>
    </row>
    <row r="334" spans="1:12" ht="22.5">
      <c r="A334" s="36" t="s">
        <v>148</v>
      </c>
      <c r="B334" s="37" t="s">
        <v>7</v>
      </c>
      <c r="C334" s="38" t="s">
        <v>58</v>
      </c>
      <c r="D334" s="65" t="s">
        <v>434</v>
      </c>
      <c r="E334" s="157" t="s">
        <v>506</v>
      </c>
      <c r="F334" s="158"/>
      <c r="G334" s="66" t="s">
        <v>7</v>
      </c>
      <c r="H334" s="30">
        <v>183000</v>
      </c>
      <c r="I334" s="34"/>
      <c r="J334" s="35">
        <v>183000</v>
      </c>
      <c r="K334" s="39" t="str">
        <f t="shared" si="6"/>
        <v>54405030600595260200</v>
      </c>
      <c r="L334" s="4" t="s">
        <v>507</v>
      </c>
    </row>
    <row r="335" spans="1:12" ht="22.5">
      <c r="A335" s="36" t="s">
        <v>150</v>
      </c>
      <c r="B335" s="37" t="s">
        <v>7</v>
      </c>
      <c r="C335" s="38" t="s">
        <v>58</v>
      </c>
      <c r="D335" s="65" t="s">
        <v>434</v>
      </c>
      <c r="E335" s="157" t="s">
        <v>506</v>
      </c>
      <c r="F335" s="158"/>
      <c r="G335" s="66" t="s">
        <v>152</v>
      </c>
      <c r="H335" s="30">
        <v>183000</v>
      </c>
      <c r="I335" s="34"/>
      <c r="J335" s="35">
        <v>183000</v>
      </c>
      <c r="K335" s="39" t="str">
        <f t="shared" si="6"/>
        <v>54405030600595260240</v>
      </c>
      <c r="L335" s="4" t="s">
        <v>508</v>
      </c>
    </row>
    <row r="336" spans="1:12" s="48" customFormat="1">
      <c r="A336" s="40" t="s">
        <v>153</v>
      </c>
      <c r="B336" s="41" t="s">
        <v>7</v>
      </c>
      <c r="C336" s="42" t="s">
        <v>58</v>
      </c>
      <c r="D336" s="67" t="s">
        <v>434</v>
      </c>
      <c r="E336" s="173" t="s">
        <v>506</v>
      </c>
      <c r="F336" s="176"/>
      <c r="G336" s="68" t="s">
        <v>154</v>
      </c>
      <c r="H336" s="43">
        <v>183000</v>
      </c>
      <c r="I336" s="44"/>
      <c r="J336" s="45">
        <f>IF(IF(H336="",0,H336)=0,0,(IF(H336&gt;0,IF(I336&gt;H336,0,H336-I336),IF(I336&gt;H336,H336-I336,0))))</f>
        <v>183000</v>
      </c>
      <c r="K336" s="39" t="str">
        <f t="shared" si="6"/>
        <v>54405030600595260244</v>
      </c>
      <c r="L336" s="47" t="str">
        <f>C336 &amp; D336 &amp;E336 &amp; F336 &amp; G336</f>
        <v>54405030600595260244</v>
      </c>
    </row>
    <row r="337" spans="1:12" ht="22.5">
      <c r="A337" s="36" t="s">
        <v>509</v>
      </c>
      <c r="B337" s="37" t="s">
        <v>7</v>
      </c>
      <c r="C337" s="38" t="s">
        <v>58</v>
      </c>
      <c r="D337" s="65" t="s">
        <v>434</v>
      </c>
      <c r="E337" s="157" t="s">
        <v>511</v>
      </c>
      <c r="F337" s="158"/>
      <c r="G337" s="66" t="s">
        <v>108</v>
      </c>
      <c r="H337" s="30">
        <v>210000</v>
      </c>
      <c r="I337" s="34"/>
      <c r="J337" s="35">
        <v>210000</v>
      </c>
      <c r="K337" s="39" t="str">
        <f t="shared" si="6"/>
        <v>544050306005S5260000</v>
      </c>
      <c r="L337" s="4" t="s">
        <v>510</v>
      </c>
    </row>
    <row r="338" spans="1:12" ht="22.5">
      <c r="A338" s="36" t="s">
        <v>148</v>
      </c>
      <c r="B338" s="37" t="s">
        <v>7</v>
      </c>
      <c r="C338" s="38" t="s">
        <v>58</v>
      </c>
      <c r="D338" s="65" t="s">
        <v>434</v>
      </c>
      <c r="E338" s="157" t="s">
        <v>511</v>
      </c>
      <c r="F338" s="158"/>
      <c r="G338" s="66" t="s">
        <v>7</v>
      </c>
      <c r="H338" s="30">
        <v>210000</v>
      </c>
      <c r="I338" s="34"/>
      <c r="J338" s="35">
        <v>210000</v>
      </c>
      <c r="K338" s="39" t="str">
        <f t="shared" si="6"/>
        <v>544050306005S5260200</v>
      </c>
      <c r="L338" s="4" t="s">
        <v>512</v>
      </c>
    </row>
    <row r="339" spans="1:12" ht="22.5">
      <c r="A339" s="36" t="s">
        <v>150</v>
      </c>
      <c r="B339" s="37" t="s">
        <v>7</v>
      </c>
      <c r="C339" s="38" t="s">
        <v>58</v>
      </c>
      <c r="D339" s="65" t="s">
        <v>434</v>
      </c>
      <c r="E339" s="157" t="s">
        <v>511</v>
      </c>
      <c r="F339" s="158"/>
      <c r="G339" s="66" t="s">
        <v>152</v>
      </c>
      <c r="H339" s="30">
        <v>210000</v>
      </c>
      <c r="I339" s="34"/>
      <c r="J339" s="35">
        <v>210000</v>
      </c>
      <c r="K339" s="39" t="str">
        <f t="shared" si="6"/>
        <v>544050306005S5260240</v>
      </c>
      <c r="L339" s="4" t="s">
        <v>513</v>
      </c>
    </row>
    <row r="340" spans="1:12" s="48" customFormat="1">
      <c r="A340" s="40" t="s">
        <v>153</v>
      </c>
      <c r="B340" s="41" t="s">
        <v>7</v>
      </c>
      <c r="C340" s="42" t="s">
        <v>58</v>
      </c>
      <c r="D340" s="67" t="s">
        <v>434</v>
      </c>
      <c r="E340" s="173" t="s">
        <v>511</v>
      </c>
      <c r="F340" s="176"/>
      <c r="G340" s="68" t="s">
        <v>154</v>
      </c>
      <c r="H340" s="43">
        <v>210000</v>
      </c>
      <c r="I340" s="44"/>
      <c r="J340" s="45">
        <f>IF(IF(H340="",0,H340)=0,0,(IF(H340&gt;0,IF(I340&gt;H340,0,H340-I340),IF(I340&gt;H340,H340-I340,0))))</f>
        <v>210000</v>
      </c>
      <c r="K340" s="39" t="str">
        <f t="shared" si="6"/>
        <v>544050306005S5260244</v>
      </c>
      <c r="L340" s="47" t="str">
        <f>C340 &amp; D340 &amp;E340 &amp; F340 &amp; G340</f>
        <v>544050306005S5260244</v>
      </c>
    </row>
    <row r="341" spans="1:12">
      <c r="A341" s="36" t="s">
        <v>514</v>
      </c>
      <c r="B341" s="37" t="s">
        <v>7</v>
      </c>
      <c r="C341" s="38" t="s">
        <v>58</v>
      </c>
      <c r="D341" s="65" t="s">
        <v>516</v>
      </c>
      <c r="E341" s="157" t="s">
        <v>107</v>
      </c>
      <c r="F341" s="158"/>
      <c r="G341" s="66" t="s">
        <v>108</v>
      </c>
      <c r="H341" s="30">
        <v>18200</v>
      </c>
      <c r="I341" s="34">
        <v>4839</v>
      </c>
      <c r="J341" s="35">
        <v>13361</v>
      </c>
      <c r="K341" s="39" t="str">
        <f t="shared" si="6"/>
        <v>54407000000000000000</v>
      </c>
      <c r="L341" s="4" t="s">
        <v>515</v>
      </c>
    </row>
    <row r="342" spans="1:12">
      <c r="A342" s="36" t="s">
        <v>517</v>
      </c>
      <c r="B342" s="37" t="s">
        <v>7</v>
      </c>
      <c r="C342" s="38" t="s">
        <v>58</v>
      </c>
      <c r="D342" s="65" t="s">
        <v>519</v>
      </c>
      <c r="E342" s="157" t="s">
        <v>107</v>
      </c>
      <c r="F342" s="158"/>
      <c r="G342" s="66" t="s">
        <v>108</v>
      </c>
      <c r="H342" s="30">
        <v>18200</v>
      </c>
      <c r="I342" s="34">
        <v>4839</v>
      </c>
      <c r="J342" s="35">
        <v>13361</v>
      </c>
      <c r="K342" s="39" t="str">
        <f t="shared" si="6"/>
        <v>54407070000000000000</v>
      </c>
      <c r="L342" s="4" t="s">
        <v>518</v>
      </c>
    </row>
    <row r="343" spans="1:12" ht="33.75">
      <c r="A343" s="36" t="s">
        <v>520</v>
      </c>
      <c r="B343" s="37" t="s">
        <v>7</v>
      </c>
      <c r="C343" s="38" t="s">
        <v>58</v>
      </c>
      <c r="D343" s="65" t="s">
        <v>519</v>
      </c>
      <c r="E343" s="157" t="s">
        <v>522</v>
      </c>
      <c r="F343" s="158"/>
      <c r="G343" s="66" t="s">
        <v>108</v>
      </c>
      <c r="H343" s="30">
        <v>18200</v>
      </c>
      <c r="I343" s="34">
        <v>4839</v>
      </c>
      <c r="J343" s="35">
        <v>13361</v>
      </c>
      <c r="K343" s="39" t="str">
        <f t="shared" si="6"/>
        <v>54407071000000000000</v>
      </c>
      <c r="L343" s="4" t="s">
        <v>521</v>
      </c>
    </row>
    <row r="344" spans="1:12" ht="22.5">
      <c r="A344" s="36" t="s">
        <v>523</v>
      </c>
      <c r="B344" s="37" t="s">
        <v>7</v>
      </c>
      <c r="C344" s="38" t="s">
        <v>58</v>
      </c>
      <c r="D344" s="65" t="s">
        <v>519</v>
      </c>
      <c r="E344" s="157" t="s">
        <v>525</v>
      </c>
      <c r="F344" s="158"/>
      <c r="G344" s="66" t="s">
        <v>108</v>
      </c>
      <c r="H344" s="30">
        <v>18200</v>
      </c>
      <c r="I344" s="34">
        <v>4839</v>
      </c>
      <c r="J344" s="35">
        <v>13361</v>
      </c>
      <c r="K344" s="39" t="str">
        <f t="shared" si="6"/>
        <v>54407071000200000000</v>
      </c>
      <c r="L344" s="4" t="s">
        <v>524</v>
      </c>
    </row>
    <row r="345" spans="1:12" ht="45">
      <c r="A345" s="36" t="s">
        <v>145</v>
      </c>
      <c r="B345" s="37" t="s">
        <v>7</v>
      </c>
      <c r="C345" s="38" t="s">
        <v>58</v>
      </c>
      <c r="D345" s="65" t="s">
        <v>519</v>
      </c>
      <c r="E345" s="157" t="s">
        <v>527</v>
      </c>
      <c r="F345" s="158"/>
      <c r="G345" s="66" t="s">
        <v>108</v>
      </c>
      <c r="H345" s="30">
        <v>18200</v>
      </c>
      <c r="I345" s="34">
        <v>4839</v>
      </c>
      <c r="J345" s="35">
        <v>13361</v>
      </c>
      <c r="K345" s="39" t="str">
        <f t="shared" si="6"/>
        <v>54407071000299990000</v>
      </c>
      <c r="L345" s="4" t="s">
        <v>526</v>
      </c>
    </row>
    <row r="346" spans="1:12" ht="22.5">
      <c r="A346" s="36" t="s">
        <v>148</v>
      </c>
      <c r="B346" s="37" t="s">
        <v>7</v>
      </c>
      <c r="C346" s="38" t="s">
        <v>58</v>
      </c>
      <c r="D346" s="65" t="s">
        <v>519</v>
      </c>
      <c r="E346" s="157" t="s">
        <v>527</v>
      </c>
      <c r="F346" s="158"/>
      <c r="G346" s="66" t="s">
        <v>7</v>
      </c>
      <c r="H346" s="30">
        <v>18200</v>
      </c>
      <c r="I346" s="34">
        <v>4839</v>
      </c>
      <c r="J346" s="35">
        <v>13361</v>
      </c>
      <c r="K346" s="39" t="str">
        <f t="shared" si="6"/>
        <v>54407071000299990200</v>
      </c>
      <c r="L346" s="4" t="s">
        <v>528</v>
      </c>
    </row>
    <row r="347" spans="1:12" ht="22.5">
      <c r="A347" s="36" t="s">
        <v>150</v>
      </c>
      <c r="B347" s="37" t="s">
        <v>7</v>
      </c>
      <c r="C347" s="38" t="s">
        <v>58</v>
      </c>
      <c r="D347" s="65" t="s">
        <v>519</v>
      </c>
      <c r="E347" s="157" t="s">
        <v>527</v>
      </c>
      <c r="F347" s="158"/>
      <c r="G347" s="66" t="s">
        <v>152</v>
      </c>
      <c r="H347" s="30">
        <v>18200</v>
      </c>
      <c r="I347" s="34">
        <v>4839</v>
      </c>
      <c r="J347" s="35">
        <v>13361</v>
      </c>
      <c r="K347" s="39" t="str">
        <f t="shared" si="6"/>
        <v>54407071000299990240</v>
      </c>
      <c r="L347" s="4" t="s">
        <v>529</v>
      </c>
    </row>
    <row r="348" spans="1:12" s="48" customFormat="1">
      <c r="A348" s="40" t="s">
        <v>153</v>
      </c>
      <c r="B348" s="41" t="s">
        <v>7</v>
      </c>
      <c r="C348" s="42" t="s">
        <v>58</v>
      </c>
      <c r="D348" s="67" t="s">
        <v>519</v>
      </c>
      <c r="E348" s="173" t="s">
        <v>527</v>
      </c>
      <c r="F348" s="176"/>
      <c r="G348" s="68" t="s">
        <v>154</v>
      </c>
      <c r="H348" s="43">
        <v>18200</v>
      </c>
      <c r="I348" s="44">
        <v>4839</v>
      </c>
      <c r="J348" s="45">
        <f>IF(IF(H348="",0,H348)=0,0,(IF(H348&gt;0,IF(I348&gt;H348,0,H348-I348),IF(I348&gt;H348,H348-I348,0))))</f>
        <v>13361</v>
      </c>
      <c r="K348" s="39" t="str">
        <f t="shared" si="6"/>
        <v>54407071000299990244</v>
      </c>
      <c r="L348" s="47" t="str">
        <f>C348 &amp; D348 &amp;E348 &amp; F348 &amp; G348</f>
        <v>54407071000299990244</v>
      </c>
    </row>
    <row r="349" spans="1:12">
      <c r="A349" s="36" t="s">
        <v>530</v>
      </c>
      <c r="B349" s="37" t="s">
        <v>7</v>
      </c>
      <c r="C349" s="38" t="s">
        <v>58</v>
      </c>
      <c r="D349" s="65" t="s">
        <v>532</v>
      </c>
      <c r="E349" s="157" t="s">
        <v>107</v>
      </c>
      <c r="F349" s="158"/>
      <c r="G349" s="66" t="s">
        <v>108</v>
      </c>
      <c r="H349" s="30">
        <v>25800</v>
      </c>
      <c r="I349" s="34">
        <v>23560</v>
      </c>
      <c r="J349" s="35">
        <v>2240</v>
      </c>
      <c r="K349" s="39" t="str">
        <f t="shared" si="6"/>
        <v>54408000000000000000</v>
      </c>
      <c r="L349" s="4" t="s">
        <v>531</v>
      </c>
    </row>
    <row r="350" spans="1:12">
      <c r="A350" s="36" t="s">
        <v>533</v>
      </c>
      <c r="B350" s="37" t="s">
        <v>7</v>
      </c>
      <c r="C350" s="38" t="s">
        <v>58</v>
      </c>
      <c r="D350" s="65" t="s">
        <v>535</v>
      </c>
      <c r="E350" s="157" t="s">
        <v>107</v>
      </c>
      <c r="F350" s="158"/>
      <c r="G350" s="66" t="s">
        <v>108</v>
      </c>
      <c r="H350" s="30">
        <v>25800</v>
      </c>
      <c r="I350" s="34">
        <v>23560</v>
      </c>
      <c r="J350" s="35">
        <v>2240</v>
      </c>
      <c r="K350" s="39" t="str">
        <f t="shared" si="6"/>
        <v>54408010000000000000</v>
      </c>
      <c r="L350" s="4" t="s">
        <v>534</v>
      </c>
    </row>
    <row r="351" spans="1:12" ht="33.75">
      <c r="A351" s="36" t="s">
        <v>536</v>
      </c>
      <c r="B351" s="37" t="s">
        <v>7</v>
      </c>
      <c r="C351" s="38" t="s">
        <v>58</v>
      </c>
      <c r="D351" s="65" t="s">
        <v>535</v>
      </c>
      <c r="E351" s="157" t="s">
        <v>538</v>
      </c>
      <c r="F351" s="158"/>
      <c r="G351" s="66" t="s">
        <v>108</v>
      </c>
      <c r="H351" s="30">
        <v>25800</v>
      </c>
      <c r="I351" s="34">
        <v>23560</v>
      </c>
      <c r="J351" s="35">
        <v>2240</v>
      </c>
      <c r="K351" s="39" t="str">
        <f t="shared" si="6"/>
        <v>54408010900000000000</v>
      </c>
      <c r="L351" s="4" t="s">
        <v>537</v>
      </c>
    </row>
    <row r="352" spans="1:12" ht="33.75">
      <c r="A352" s="36" t="s">
        <v>539</v>
      </c>
      <c r="B352" s="37" t="s">
        <v>7</v>
      </c>
      <c r="C352" s="38" t="s">
        <v>58</v>
      </c>
      <c r="D352" s="65" t="s">
        <v>535</v>
      </c>
      <c r="E352" s="157" t="s">
        <v>541</v>
      </c>
      <c r="F352" s="158"/>
      <c r="G352" s="66" t="s">
        <v>108</v>
      </c>
      <c r="H352" s="30">
        <v>25800</v>
      </c>
      <c r="I352" s="34">
        <v>23560</v>
      </c>
      <c r="J352" s="35">
        <v>2240</v>
      </c>
      <c r="K352" s="39" t="str">
        <f t="shared" si="6"/>
        <v>54408010900100000000</v>
      </c>
      <c r="L352" s="4" t="s">
        <v>540</v>
      </c>
    </row>
    <row r="353" spans="1:12" ht="45">
      <c r="A353" s="36" t="s">
        <v>145</v>
      </c>
      <c r="B353" s="37" t="s">
        <v>7</v>
      </c>
      <c r="C353" s="38" t="s">
        <v>58</v>
      </c>
      <c r="D353" s="65" t="s">
        <v>535</v>
      </c>
      <c r="E353" s="157" t="s">
        <v>543</v>
      </c>
      <c r="F353" s="158"/>
      <c r="G353" s="66" t="s">
        <v>108</v>
      </c>
      <c r="H353" s="30">
        <v>25800</v>
      </c>
      <c r="I353" s="34">
        <v>23560</v>
      </c>
      <c r="J353" s="35">
        <v>2240</v>
      </c>
      <c r="K353" s="39" t="str">
        <f t="shared" si="6"/>
        <v>54408010900199990000</v>
      </c>
      <c r="L353" s="4" t="s">
        <v>542</v>
      </c>
    </row>
    <row r="354" spans="1:12" ht="22.5">
      <c r="A354" s="36" t="s">
        <v>148</v>
      </c>
      <c r="B354" s="37" t="s">
        <v>7</v>
      </c>
      <c r="C354" s="38" t="s">
        <v>58</v>
      </c>
      <c r="D354" s="65" t="s">
        <v>535</v>
      </c>
      <c r="E354" s="157" t="s">
        <v>543</v>
      </c>
      <c r="F354" s="158"/>
      <c r="G354" s="66" t="s">
        <v>7</v>
      </c>
      <c r="H354" s="30">
        <v>25800</v>
      </c>
      <c r="I354" s="34">
        <v>23560</v>
      </c>
      <c r="J354" s="35">
        <v>2240</v>
      </c>
      <c r="K354" s="39" t="str">
        <f t="shared" si="6"/>
        <v>54408010900199990200</v>
      </c>
      <c r="L354" s="4" t="s">
        <v>544</v>
      </c>
    </row>
    <row r="355" spans="1:12" ht="22.5">
      <c r="A355" s="36" t="s">
        <v>150</v>
      </c>
      <c r="B355" s="37" t="s">
        <v>7</v>
      </c>
      <c r="C355" s="38" t="s">
        <v>58</v>
      </c>
      <c r="D355" s="65" t="s">
        <v>535</v>
      </c>
      <c r="E355" s="157" t="s">
        <v>543</v>
      </c>
      <c r="F355" s="158"/>
      <c r="G355" s="66" t="s">
        <v>152</v>
      </c>
      <c r="H355" s="30">
        <v>25800</v>
      </c>
      <c r="I355" s="34">
        <v>23560</v>
      </c>
      <c r="J355" s="35">
        <v>2240</v>
      </c>
      <c r="K355" s="39" t="str">
        <f t="shared" si="6"/>
        <v>54408010900199990240</v>
      </c>
      <c r="L355" s="4" t="s">
        <v>545</v>
      </c>
    </row>
    <row r="356" spans="1:12" s="48" customFormat="1">
      <c r="A356" s="40" t="s">
        <v>153</v>
      </c>
      <c r="B356" s="41" t="s">
        <v>7</v>
      </c>
      <c r="C356" s="42" t="s">
        <v>58</v>
      </c>
      <c r="D356" s="67" t="s">
        <v>535</v>
      </c>
      <c r="E356" s="173" t="s">
        <v>543</v>
      </c>
      <c r="F356" s="176"/>
      <c r="G356" s="68" t="s">
        <v>154</v>
      </c>
      <c r="H356" s="43">
        <v>25800</v>
      </c>
      <c r="I356" s="44">
        <v>23560</v>
      </c>
      <c r="J356" s="45">
        <f>IF(IF(H356="",0,H356)=0,0,(IF(H356&gt;0,IF(I356&gt;H356,0,H356-I356),IF(I356&gt;H356,H356-I356,0))))</f>
        <v>2240</v>
      </c>
      <c r="K356" s="39" t="str">
        <f t="shared" si="6"/>
        <v>54408010900199990244</v>
      </c>
      <c r="L356" s="47" t="str">
        <f>C356 &amp; D356 &amp;E356 &amp; F356 &amp; G356</f>
        <v>54408010900199990244</v>
      </c>
    </row>
    <row r="357" spans="1:12">
      <c r="A357" s="36" t="s">
        <v>546</v>
      </c>
      <c r="B357" s="37" t="s">
        <v>7</v>
      </c>
      <c r="C357" s="38" t="s">
        <v>58</v>
      </c>
      <c r="D357" s="65" t="s">
        <v>548</v>
      </c>
      <c r="E357" s="157" t="s">
        <v>107</v>
      </c>
      <c r="F357" s="158"/>
      <c r="G357" s="66" t="s">
        <v>108</v>
      </c>
      <c r="H357" s="30">
        <v>246600</v>
      </c>
      <c r="I357" s="34">
        <v>118154.52</v>
      </c>
      <c r="J357" s="35">
        <v>128445.48</v>
      </c>
      <c r="K357" s="39" t="str">
        <f t="shared" si="6"/>
        <v>54410000000000000000</v>
      </c>
      <c r="L357" s="4" t="s">
        <v>547</v>
      </c>
    </row>
    <row r="358" spans="1:12">
      <c r="A358" s="36" t="s">
        <v>549</v>
      </c>
      <c r="B358" s="37" t="s">
        <v>7</v>
      </c>
      <c r="C358" s="38" t="s">
        <v>58</v>
      </c>
      <c r="D358" s="65" t="s">
        <v>551</v>
      </c>
      <c r="E358" s="157" t="s">
        <v>107</v>
      </c>
      <c r="F358" s="158"/>
      <c r="G358" s="66" t="s">
        <v>108</v>
      </c>
      <c r="H358" s="30">
        <v>246600</v>
      </c>
      <c r="I358" s="34">
        <v>118154.52</v>
      </c>
      <c r="J358" s="35">
        <v>128445.48</v>
      </c>
      <c r="K358" s="39" t="str">
        <f t="shared" si="6"/>
        <v>54410010000000000000</v>
      </c>
      <c r="L358" s="4" t="s">
        <v>550</v>
      </c>
    </row>
    <row r="359" spans="1:12" ht="33.75">
      <c r="A359" s="36" t="s">
        <v>217</v>
      </c>
      <c r="B359" s="37" t="s">
        <v>7</v>
      </c>
      <c r="C359" s="38" t="s">
        <v>58</v>
      </c>
      <c r="D359" s="65" t="s">
        <v>551</v>
      </c>
      <c r="E359" s="157" t="s">
        <v>219</v>
      </c>
      <c r="F359" s="158"/>
      <c r="G359" s="66" t="s">
        <v>108</v>
      </c>
      <c r="H359" s="30">
        <v>246600</v>
      </c>
      <c r="I359" s="34">
        <v>118154.52</v>
      </c>
      <c r="J359" s="35">
        <v>128445.48</v>
      </c>
      <c r="K359" s="39" t="str">
        <f t="shared" si="6"/>
        <v>54410019100000000000</v>
      </c>
      <c r="L359" s="4" t="s">
        <v>552</v>
      </c>
    </row>
    <row r="360" spans="1:12" ht="22.5">
      <c r="A360" s="36" t="s">
        <v>553</v>
      </c>
      <c r="B360" s="37" t="s">
        <v>7</v>
      </c>
      <c r="C360" s="38" t="s">
        <v>58</v>
      </c>
      <c r="D360" s="65" t="s">
        <v>551</v>
      </c>
      <c r="E360" s="157" t="s">
        <v>555</v>
      </c>
      <c r="F360" s="158"/>
      <c r="G360" s="66" t="s">
        <v>108</v>
      </c>
      <c r="H360" s="30">
        <v>246600</v>
      </c>
      <c r="I360" s="34">
        <v>118154.52</v>
      </c>
      <c r="J360" s="35">
        <v>128445.48</v>
      </c>
      <c r="K360" s="39" t="str">
        <f t="shared" ref="K360:K377" si="7">C360 &amp; D360 &amp;E360 &amp; F360 &amp; G360</f>
        <v>54410019190061010000</v>
      </c>
      <c r="L360" s="4" t="s">
        <v>554</v>
      </c>
    </row>
    <row r="361" spans="1:12">
      <c r="A361" s="36" t="s">
        <v>556</v>
      </c>
      <c r="B361" s="37" t="s">
        <v>7</v>
      </c>
      <c r="C361" s="38" t="s">
        <v>58</v>
      </c>
      <c r="D361" s="65" t="s">
        <v>551</v>
      </c>
      <c r="E361" s="157" t="s">
        <v>555</v>
      </c>
      <c r="F361" s="158"/>
      <c r="G361" s="66" t="s">
        <v>558</v>
      </c>
      <c r="H361" s="30">
        <v>246600</v>
      </c>
      <c r="I361" s="34">
        <v>118154.52</v>
      </c>
      <c r="J361" s="35">
        <v>128445.48</v>
      </c>
      <c r="K361" s="39" t="str">
        <f t="shared" si="7"/>
        <v>54410019190061010300</v>
      </c>
      <c r="L361" s="4" t="s">
        <v>557</v>
      </c>
    </row>
    <row r="362" spans="1:12">
      <c r="A362" s="36" t="s">
        <v>559</v>
      </c>
      <c r="B362" s="37" t="s">
        <v>7</v>
      </c>
      <c r="C362" s="38" t="s">
        <v>58</v>
      </c>
      <c r="D362" s="65" t="s">
        <v>551</v>
      </c>
      <c r="E362" s="157" t="s">
        <v>555</v>
      </c>
      <c r="F362" s="158"/>
      <c r="G362" s="66" t="s">
        <v>561</v>
      </c>
      <c r="H362" s="30">
        <v>246600</v>
      </c>
      <c r="I362" s="34">
        <v>118154.52</v>
      </c>
      <c r="J362" s="35">
        <v>128445.48</v>
      </c>
      <c r="K362" s="39" t="str">
        <f t="shared" si="7"/>
        <v>54410019190061010310</v>
      </c>
      <c r="L362" s="4" t="s">
        <v>560</v>
      </c>
    </row>
    <row r="363" spans="1:12" s="48" customFormat="1">
      <c r="A363" s="40" t="s">
        <v>562</v>
      </c>
      <c r="B363" s="41" t="s">
        <v>7</v>
      </c>
      <c r="C363" s="42" t="s">
        <v>58</v>
      </c>
      <c r="D363" s="67" t="s">
        <v>551</v>
      </c>
      <c r="E363" s="173" t="s">
        <v>555</v>
      </c>
      <c r="F363" s="176"/>
      <c r="G363" s="68" t="s">
        <v>563</v>
      </c>
      <c r="H363" s="43">
        <v>246600</v>
      </c>
      <c r="I363" s="44">
        <v>118154.52</v>
      </c>
      <c r="J363" s="45">
        <f>IF(IF(H363="",0,H363)=0,0,(IF(H363&gt;0,IF(I363&gt;H363,0,H363-I363),IF(I363&gt;H363,H363-I363,0))))</f>
        <v>128445.48</v>
      </c>
      <c r="K363" s="39" t="str">
        <f t="shared" si="7"/>
        <v>54410019190061010312</v>
      </c>
      <c r="L363" s="47" t="str">
        <f>C363 &amp; D363 &amp;E363 &amp; F363 &amp; G363</f>
        <v>54410019190061010312</v>
      </c>
    </row>
    <row r="364" spans="1:12">
      <c r="A364" s="36" t="s">
        <v>564</v>
      </c>
      <c r="B364" s="37" t="s">
        <v>7</v>
      </c>
      <c r="C364" s="38" t="s">
        <v>58</v>
      </c>
      <c r="D364" s="65" t="s">
        <v>566</v>
      </c>
      <c r="E364" s="157" t="s">
        <v>107</v>
      </c>
      <c r="F364" s="158"/>
      <c r="G364" s="66" t="s">
        <v>108</v>
      </c>
      <c r="H364" s="30">
        <v>44400</v>
      </c>
      <c r="I364" s="34">
        <v>21652</v>
      </c>
      <c r="J364" s="35">
        <v>22748</v>
      </c>
      <c r="K364" s="39" t="str">
        <f t="shared" si="7"/>
        <v>54411000000000000000</v>
      </c>
      <c r="L364" s="4" t="s">
        <v>565</v>
      </c>
    </row>
    <row r="365" spans="1:12">
      <c r="A365" s="36" t="s">
        <v>567</v>
      </c>
      <c r="B365" s="37" t="s">
        <v>7</v>
      </c>
      <c r="C365" s="38" t="s">
        <v>58</v>
      </c>
      <c r="D365" s="65" t="s">
        <v>569</v>
      </c>
      <c r="E365" s="157" t="s">
        <v>107</v>
      </c>
      <c r="F365" s="158"/>
      <c r="G365" s="66" t="s">
        <v>108</v>
      </c>
      <c r="H365" s="30">
        <v>44400</v>
      </c>
      <c r="I365" s="34">
        <v>21652</v>
      </c>
      <c r="J365" s="35">
        <v>22748</v>
      </c>
      <c r="K365" s="39" t="str">
        <f t="shared" si="7"/>
        <v>54411020000000000000</v>
      </c>
      <c r="L365" s="4" t="s">
        <v>568</v>
      </c>
    </row>
    <row r="366" spans="1:12" ht="33.75">
      <c r="A366" s="36" t="s">
        <v>570</v>
      </c>
      <c r="B366" s="37" t="s">
        <v>7</v>
      </c>
      <c r="C366" s="38" t="s">
        <v>58</v>
      </c>
      <c r="D366" s="65" t="s">
        <v>569</v>
      </c>
      <c r="E366" s="157" t="s">
        <v>572</v>
      </c>
      <c r="F366" s="158"/>
      <c r="G366" s="66" t="s">
        <v>108</v>
      </c>
      <c r="H366" s="30">
        <v>44400</v>
      </c>
      <c r="I366" s="34">
        <v>21652</v>
      </c>
      <c r="J366" s="35">
        <v>22748</v>
      </c>
      <c r="K366" s="39" t="str">
        <f t="shared" si="7"/>
        <v>54411021100000000000</v>
      </c>
      <c r="L366" s="4" t="s">
        <v>571</v>
      </c>
    </row>
    <row r="367" spans="1:12" ht="22.5">
      <c r="A367" s="36" t="s">
        <v>573</v>
      </c>
      <c r="B367" s="37" t="s">
        <v>7</v>
      </c>
      <c r="C367" s="38" t="s">
        <v>58</v>
      </c>
      <c r="D367" s="65" t="s">
        <v>569</v>
      </c>
      <c r="E367" s="157" t="s">
        <v>575</v>
      </c>
      <c r="F367" s="158"/>
      <c r="G367" s="66" t="s">
        <v>108</v>
      </c>
      <c r="H367" s="30">
        <v>44400</v>
      </c>
      <c r="I367" s="34">
        <v>21652</v>
      </c>
      <c r="J367" s="35">
        <v>22748</v>
      </c>
      <c r="K367" s="39" t="str">
        <f t="shared" si="7"/>
        <v>54411021100200000000</v>
      </c>
      <c r="L367" s="4" t="s">
        <v>574</v>
      </c>
    </row>
    <row r="368" spans="1:12" ht="45">
      <c r="A368" s="36" t="s">
        <v>145</v>
      </c>
      <c r="B368" s="37" t="s">
        <v>7</v>
      </c>
      <c r="C368" s="38" t="s">
        <v>58</v>
      </c>
      <c r="D368" s="65" t="s">
        <v>569</v>
      </c>
      <c r="E368" s="157" t="s">
        <v>577</v>
      </c>
      <c r="F368" s="158"/>
      <c r="G368" s="66" t="s">
        <v>108</v>
      </c>
      <c r="H368" s="30">
        <v>44400</v>
      </c>
      <c r="I368" s="34">
        <v>21652</v>
      </c>
      <c r="J368" s="35">
        <v>22748</v>
      </c>
      <c r="K368" s="39" t="str">
        <f t="shared" si="7"/>
        <v>54411021100299990000</v>
      </c>
      <c r="L368" s="4" t="s">
        <v>576</v>
      </c>
    </row>
    <row r="369" spans="1:12" ht="22.5">
      <c r="A369" s="36" t="s">
        <v>148</v>
      </c>
      <c r="B369" s="37" t="s">
        <v>7</v>
      </c>
      <c r="C369" s="38" t="s">
        <v>58</v>
      </c>
      <c r="D369" s="65" t="s">
        <v>569</v>
      </c>
      <c r="E369" s="157" t="s">
        <v>577</v>
      </c>
      <c r="F369" s="158"/>
      <c r="G369" s="66" t="s">
        <v>7</v>
      </c>
      <c r="H369" s="30">
        <v>44400</v>
      </c>
      <c r="I369" s="34">
        <v>21652</v>
      </c>
      <c r="J369" s="35">
        <v>22748</v>
      </c>
      <c r="K369" s="39" t="str">
        <f t="shared" si="7"/>
        <v>54411021100299990200</v>
      </c>
      <c r="L369" s="4" t="s">
        <v>578</v>
      </c>
    </row>
    <row r="370" spans="1:12" ht="22.5">
      <c r="A370" s="36" t="s">
        <v>150</v>
      </c>
      <c r="B370" s="37" t="s">
        <v>7</v>
      </c>
      <c r="C370" s="38" t="s">
        <v>58</v>
      </c>
      <c r="D370" s="65" t="s">
        <v>569</v>
      </c>
      <c r="E370" s="157" t="s">
        <v>577</v>
      </c>
      <c r="F370" s="158"/>
      <c r="G370" s="66" t="s">
        <v>152</v>
      </c>
      <c r="H370" s="30">
        <v>44400</v>
      </c>
      <c r="I370" s="34">
        <v>21652</v>
      </c>
      <c r="J370" s="35">
        <v>22748</v>
      </c>
      <c r="K370" s="39" t="str">
        <f t="shared" si="7"/>
        <v>54411021100299990240</v>
      </c>
      <c r="L370" s="4" t="s">
        <v>579</v>
      </c>
    </row>
    <row r="371" spans="1:12" s="48" customFormat="1">
      <c r="A371" s="40" t="s">
        <v>153</v>
      </c>
      <c r="B371" s="41" t="s">
        <v>7</v>
      </c>
      <c r="C371" s="42" t="s">
        <v>58</v>
      </c>
      <c r="D371" s="67" t="s">
        <v>569</v>
      </c>
      <c r="E371" s="173" t="s">
        <v>577</v>
      </c>
      <c r="F371" s="176"/>
      <c r="G371" s="68" t="s">
        <v>154</v>
      </c>
      <c r="H371" s="43">
        <v>44400</v>
      </c>
      <c r="I371" s="44">
        <v>21652</v>
      </c>
      <c r="J371" s="45">
        <f>IF(IF(H371="",0,H371)=0,0,(IF(H371&gt;0,IF(I371&gt;H371,0,H371-I371),IF(I371&gt;H371,H371-I371,0))))</f>
        <v>22748</v>
      </c>
      <c r="K371" s="39" t="str">
        <f t="shared" si="7"/>
        <v>54411021100299990244</v>
      </c>
      <c r="L371" s="47" t="str">
        <f>C371 &amp; D371 &amp;E371 &amp; F371 &amp; G371</f>
        <v>54411021100299990244</v>
      </c>
    </row>
    <row r="372" spans="1:12" ht="22.5">
      <c r="A372" s="36" t="s">
        <v>580</v>
      </c>
      <c r="B372" s="37" t="s">
        <v>7</v>
      </c>
      <c r="C372" s="38" t="s">
        <v>58</v>
      </c>
      <c r="D372" s="65" t="s">
        <v>582</v>
      </c>
      <c r="E372" s="157" t="s">
        <v>107</v>
      </c>
      <c r="F372" s="158"/>
      <c r="G372" s="66" t="s">
        <v>108</v>
      </c>
      <c r="H372" s="30">
        <v>257700</v>
      </c>
      <c r="I372" s="34">
        <v>115370.02</v>
      </c>
      <c r="J372" s="35">
        <v>142329.98000000001</v>
      </c>
      <c r="K372" s="39" t="str">
        <f t="shared" si="7"/>
        <v>54413000000000000000</v>
      </c>
      <c r="L372" s="4" t="s">
        <v>581</v>
      </c>
    </row>
    <row r="373" spans="1:12" ht="22.5">
      <c r="A373" s="36" t="s">
        <v>583</v>
      </c>
      <c r="B373" s="37" t="s">
        <v>7</v>
      </c>
      <c r="C373" s="38" t="s">
        <v>58</v>
      </c>
      <c r="D373" s="65" t="s">
        <v>585</v>
      </c>
      <c r="E373" s="157" t="s">
        <v>107</v>
      </c>
      <c r="F373" s="158"/>
      <c r="G373" s="66" t="s">
        <v>108</v>
      </c>
      <c r="H373" s="30">
        <v>257700</v>
      </c>
      <c r="I373" s="34">
        <v>115370.02</v>
      </c>
      <c r="J373" s="35">
        <v>142329.98000000001</v>
      </c>
      <c r="K373" s="39" t="str">
        <f t="shared" si="7"/>
        <v>54413010000000000000</v>
      </c>
      <c r="L373" s="4" t="s">
        <v>584</v>
      </c>
    </row>
    <row r="374" spans="1:12" ht="22.5">
      <c r="A374" s="36" t="s">
        <v>125</v>
      </c>
      <c r="B374" s="37" t="s">
        <v>7</v>
      </c>
      <c r="C374" s="38" t="s">
        <v>58</v>
      </c>
      <c r="D374" s="65" t="s">
        <v>585</v>
      </c>
      <c r="E374" s="157" t="s">
        <v>127</v>
      </c>
      <c r="F374" s="158"/>
      <c r="G374" s="66" t="s">
        <v>108</v>
      </c>
      <c r="H374" s="30">
        <v>257700</v>
      </c>
      <c r="I374" s="34">
        <v>115370.02</v>
      </c>
      <c r="J374" s="35">
        <v>142329.98000000001</v>
      </c>
      <c r="K374" s="39" t="str">
        <f t="shared" si="7"/>
        <v>54413019200000000000</v>
      </c>
      <c r="L374" s="4" t="s">
        <v>586</v>
      </c>
    </row>
    <row r="375" spans="1:12">
      <c r="A375" s="36" t="s">
        <v>587</v>
      </c>
      <c r="B375" s="37" t="s">
        <v>7</v>
      </c>
      <c r="C375" s="38" t="s">
        <v>58</v>
      </c>
      <c r="D375" s="65" t="s">
        <v>585</v>
      </c>
      <c r="E375" s="157" t="s">
        <v>589</v>
      </c>
      <c r="F375" s="158"/>
      <c r="G375" s="66" t="s">
        <v>108</v>
      </c>
      <c r="H375" s="30">
        <v>257700</v>
      </c>
      <c r="I375" s="34">
        <v>115370.02</v>
      </c>
      <c r="J375" s="35">
        <v>142329.98000000001</v>
      </c>
      <c r="K375" s="39" t="str">
        <f t="shared" si="7"/>
        <v>54413019290023170000</v>
      </c>
      <c r="L375" s="4" t="s">
        <v>588</v>
      </c>
    </row>
    <row r="376" spans="1:12">
      <c r="A376" s="36" t="s">
        <v>590</v>
      </c>
      <c r="B376" s="37" t="s">
        <v>7</v>
      </c>
      <c r="C376" s="38" t="s">
        <v>58</v>
      </c>
      <c r="D376" s="65" t="s">
        <v>585</v>
      </c>
      <c r="E376" s="157" t="s">
        <v>589</v>
      </c>
      <c r="F376" s="158"/>
      <c r="G376" s="66" t="s">
        <v>9</v>
      </c>
      <c r="H376" s="30">
        <v>257700</v>
      </c>
      <c r="I376" s="34">
        <v>115370.02</v>
      </c>
      <c r="J376" s="35">
        <v>142329.98000000001</v>
      </c>
      <c r="K376" s="39" t="str">
        <f t="shared" si="7"/>
        <v>54413019290023170700</v>
      </c>
      <c r="L376" s="4" t="s">
        <v>591</v>
      </c>
    </row>
    <row r="377" spans="1:12" s="48" customFormat="1">
      <c r="A377" s="40" t="s">
        <v>592</v>
      </c>
      <c r="B377" s="41" t="s">
        <v>7</v>
      </c>
      <c r="C377" s="42" t="s">
        <v>58</v>
      </c>
      <c r="D377" s="67" t="s">
        <v>585</v>
      </c>
      <c r="E377" s="173" t="s">
        <v>589</v>
      </c>
      <c r="F377" s="176"/>
      <c r="G377" s="68" t="s">
        <v>593</v>
      </c>
      <c r="H377" s="43">
        <v>257700</v>
      </c>
      <c r="I377" s="44">
        <v>115370.02</v>
      </c>
      <c r="J377" s="45">
        <f>IF(IF(H377="",0,H377)=0,0,(IF(H377&gt;0,IF(I377&gt;H377,0,H377-I377),IF(I377&gt;H377,H377-I377,0))))</f>
        <v>142329.98000000001</v>
      </c>
      <c r="K377" s="39" t="str">
        <f t="shared" si="7"/>
        <v>54413019290023170730</v>
      </c>
      <c r="L377" s="47" t="str">
        <f>C377 &amp; D377 &amp;E377 &amp; F377 &amp; G377</f>
        <v>54413019290023170730</v>
      </c>
    </row>
    <row r="378" spans="1:12" ht="5.25" hidden="1" customHeight="1" thickBot="1">
      <c r="A378" s="69"/>
      <c r="B378" s="70"/>
      <c r="C378" s="71"/>
      <c r="D378" s="71"/>
      <c r="E378" s="71"/>
      <c r="F378" s="71"/>
      <c r="G378" s="71"/>
      <c r="H378" s="72"/>
      <c r="I378" s="73"/>
      <c r="J378" s="74"/>
      <c r="K378" s="56"/>
    </row>
    <row r="379" spans="1:12" ht="13.5" thickBot="1">
      <c r="A379" s="75"/>
      <c r="B379" s="75"/>
      <c r="C379" s="2"/>
      <c r="D379" s="2"/>
      <c r="E379" s="2"/>
      <c r="F379" s="2"/>
      <c r="G379" s="2"/>
      <c r="H379" s="76"/>
      <c r="I379" s="76"/>
      <c r="J379" s="76"/>
      <c r="K379" s="76"/>
    </row>
    <row r="380" spans="1:12" ht="28.5" customHeight="1" thickBot="1">
      <c r="A380" s="77" t="s">
        <v>18</v>
      </c>
      <c r="B380" s="78">
        <v>450</v>
      </c>
      <c r="C380" s="159" t="s">
        <v>17</v>
      </c>
      <c r="D380" s="160"/>
      <c r="E380" s="160"/>
      <c r="F380" s="160"/>
      <c r="G380" s="161"/>
      <c r="H380" s="79">
        <f>0-H388</f>
        <v>-876560.91</v>
      </c>
      <c r="I380" s="79">
        <f>I15-I102</f>
        <v>1285117.1399999999</v>
      </c>
      <c r="J380" s="80" t="s">
        <v>17</v>
      </c>
    </row>
    <row r="381" spans="1:12">
      <c r="A381" s="75"/>
      <c r="B381" s="81"/>
      <c r="C381" s="2"/>
      <c r="D381" s="2"/>
      <c r="E381" s="2"/>
      <c r="F381" s="2"/>
      <c r="G381" s="2"/>
      <c r="H381" s="2"/>
      <c r="I381" s="2"/>
      <c r="J381" s="2"/>
    </row>
    <row r="382" spans="1:12" ht="15">
      <c r="A382" s="156" t="s">
        <v>31</v>
      </c>
      <c r="B382" s="156"/>
      <c r="C382" s="156"/>
      <c r="D382" s="156"/>
      <c r="E382" s="156"/>
      <c r="F382" s="156"/>
      <c r="G382" s="156"/>
      <c r="H382" s="156"/>
      <c r="I382" s="156"/>
      <c r="J382" s="156"/>
      <c r="K382" s="60"/>
    </row>
    <row r="383" spans="1:12">
      <c r="A383" s="18"/>
      <c r="B383" s="82"/>
      <c r="C383" s="19"/>
      <c r="D383" s="19"/>
      <c r="E383" s="19"/>
      <c r="F383" s="19"/>
      <c r="G383" s="19"/>
      <c r="H383" s="20"/>
      <c r="I383" s="20"/>
      <c r="J383" s="39" t="s">
        <v>27</v>
      </c>
      <c r="K383" s="39"/>
    </row>
    <row r="384" spans="1:12" ht="17.100000000000001" customHeight="1">
      <c r="A384" s="127" t="s">
        <v>38</v>
      </c>
      <c r="B384" s="127" t="s">
        <v>39</v>
      </c>
      <c r="C384" s="130" t="s">
        <v>44</v>
      </c>
      <c r="D384" s="131"/>
      <c r="E384" s="131"/>
      <c r="F384" s="131"/>
      <c r="G384" s="132"/>
      <c r="H384" s="127" t="s">
        <v>41</v>
      </c>
      <c r="I384" s="127" t="s">
        <v>23</v>
      </c>
      <c r="J384" s="127" t="s">
        <v>42</v>
      </c>
      <c r="K384" s="23"/>
    </row>
    <row r="385" spans="1:12" ht="17.100000000000001" customHeight="1">
      <c r="A385" s="128"/>
      <c r="B385" s="128"/>
      <c r="C385" s="133"/>
      <c r="D385" s="134"/>
      <c r="E385" s="134"/>
      <c r="F385" s="134"/>
      <c r="G385" s="135"/>
      <c r="H385" s="128"/>
      <c r="I385" s="128"/>
      <c r="J385" s="128"/>
      <c r="K385" s="23"/>
    </row>
    <row r="386" spans="1:12" ht="17.100000000000001" customHeight="1">
      <c r="A386" s="129"/>
      <c r="B386" s="129"/>
      <c r="C386" s="136"/>
      <c r="D386" s="137"/>
      <c r="E386" s="137"/>
      <c r="F386" s="137"/>
      <c r="G386" s="138"/>
      <c r="H386" s="129"/>
      <c r="I386" s="129"/>
      <c r="J386" s="129"/>
      <c r="K386" s="23"/>
    </row>
    <row r="387" spans="1:12" ht="13.5" thickBot="1">
      <c r="A387" s="24">
        <v>1</v>
      </c>
      <c r="B387" s="25">
        <v>2</v>
      </c>
      <c r="C387" s="139">
        <v>3</v>
      </c>
      <c r="D387" s="140"/>
      <c r="E387" s="140"/>
      <c r="F387" s="140"/>
      <c r="G387" s="141"/>
      <c r="H387" s="26" t="s">
        <v>2</v>
      </c>
      <c r="I387" s="26" t="s">
        <v>25</v>
      </c>
      <c r="J387" s="26" t="s">
        <v>26</v>
      </c>
      <c r="K387" s="27"/>
    </row>
    <row r="388" spans="1:12" ht="12.75" customHeight="1">
      <c r="A388" s="83" t="s">
        <v>32</v>
      </c>
      <c r="B388" s="29" t="s">
        <v>8</v>
      </c>
      <c r="C388" s="142" t="s">
        <v>17</v>
      </c>
      <c r="D388" s="143"/>
      <c r="E388" s="143"/>
      <c r="F388" s="143"/>
      <c r="G388" s="144"/>
      <c r="H388" s="30">
        <f>H390+H399+H404</f>
        <v>876560.91</v>
      </c>
      <c r="I388" s="30">
        <f>I390+I399+I404</f>
        <v>-1285117.1399999999</v>
      </c>
      <c r="J388" s="31">
        <f>J390+J399+J404</f>
        <v>2161678.0499999998</v>
      </c>
    </row>
    <row r="389" spans="1:12" ht="12.75" customHeight="1">
      <c r="A389" s="84" t="s">
        <v>11</v>
      </c>
      <c r="B389" s="85"/>
      <c r="C389" s="145"/>
      <c r="D389" s="146"/>
      <c r="E389" s="146"/>
      <c r="F389" s="146"/>
      <c r="G389" s="147"/>
      <c r="H389" s="86"/>
      <c r="I389" s="87"/>
      <c r="J389" s="88"/>
    </row>
    <row r="390" spans="1:12" ht="12.75" customHeight="1">
      <c r="A390" s="83" t="s">
        <v>33</v>
      </c>
      <c r="B390" s="37" t="s">
        <v>12</v>
      </c>
      <c r="C390" s="171" t="s">
        <v>17</v>
      </c>
      <c r="D390" s="166"/>
      <c r="E390" s="166"/>
      <c r="F390" s="166"/>
      <c r="G390" s="172"/>
      <c r="H390" s="30">
        <v>0</v>
      </c>
      <c r="I390" s="30">
        <v>0</v>
      </c>
      <c r="J390" s="35">
        <v>0</v>
      </c>
    </row>
    <row r="391" spans="1:12" ht="12.75" customHeight="1">
      <c r="A391" s="84" t="s">
        <v>10</v>
      </c>
      <c r="B391" s="33"/>
      <c r="C391" s="124"/>
      <c r="D391" s="125"/>
      <c r="E391" s="125"/>
      <c r="F391" s="125"/>
      <c r="G391" s="126"/>
      <c r="H391" s="89"/>
      <c r="I391" s="90"/>
      <c r="J391" s="91"/>
    </row>
    <row r="392" spans="1:12" ht="22.5">
      <c r="A392" s="36" t="s">
        <v>90</v>
      </c>
      <c r="B392" s="37" t="s">
        <v>12</v>
      </c>
      <c r="C392" s="92" t="s">
        <v>58</v>
      </c>
      <c r="D392" s="148" t="s">
        <v>91</v>
      </c>
      <c r="E392" s="125"/>
      <c r="F392" s="125"/>
      <c r="G392" s="126"/>
      <c r="H392" s="30">
        <v>0</v>
      </c>
      <c r="I392" s="34">
        <v>0</v>
      </c>
      <c r="J392" s="35">
        <v>0</v>
      </c>
      <c r="K392" s="56" t="str">
        <f t="shared" ref="K392:K397" si="8">C392 &amp; D392 &amp; G392</f>
        <v>54401000000000000000</v>
      </c>
      <c r="L392" s="4" t="s">
        <v>92</v>
      </c>
    </row>
    <row r="393" spans="1:12" ht="22.5">
      <c r="A393" s="36" t="s">
        <v>93</v>
      </c>
      <c r="B393" s="37" t="s">
        <v>12</v>
      </c>
      <c r="C393" s="92" t="s">
        <v>58</v>
      </c>
      <c r="D393" s="148" t="s">
        <v>94</v>
      </c>
      <c r="E393" s="125"/>
      <c r="F393" s="125"/>
      <c r="G393" s="126"/>
      <c r="H393" s="30">
        <v>0</v>
      </c>
      <c r="I393" s="34">
        <v>0</v>
      </c>
      <c r="J393" s="35">
        <v>0</v>
      </c>
      <c r="K393" s="56" t="str">
        <f t="shared" si="8"/>
        <v>54401020000000000000</v>
      </c>
      <c r="L393" s="4" t="s">
        <v>95</v>
      </c>
    </row>
    <row r="394" spans="1:12" ht="22.5">
      <c r="A394" s="36" t="s">
        <v>96</v>
      </c>
      <c r="B394" s="37" t="s">
        <v>12</v>
      </c>
      <c r="C394" s="92" t="s">
        <v>58</v>
      </c>
      <c r="D394" s="148" t="s">
        <v>97</v>
      </c>
      <c r="E394" s="125"/>
      <c r="F394" s="125"/>
      <c r="G394" s="126"/>
      <c r="H394" s="30">
        <v>2300000</v>
      </c>
      <c r="I394" s="34">
        <v>1000000</v>
      </c>
      <c r="J394" s="35">
        <v>1300000</v>
      </c>
      <c r="K394" s="56" t="str">
        <f t="shared" si="8"/>
        <v>54401020000000000700</v>
      </c>
      <c r="L394" s="4" t="s">
        <v>98</v>
      </c>
    </row>
    <row r="395" spans="1:12" ht="22.5">
      <c r="A395" s="36" t="s">
        <v>99</v>
      </c>
      <c r="B395" s="37" t="s">
        <v>12</v>
      </c>
      <c r="C395" s="92" t="s">
        <v>58</v>
      </c>
      <c r="D395" s="148" t="s">
        <v>100</v>
      </c>
      <c r="E395" s="125"/>
      <c r="F395" s="125"/>
      <c r="G395" s="126"/>
      <c r="H395" s="30">
        <v>-2300000</v>
      </c>
      <c r="I395" s="34">
        <v>-1000000</v>
      </c>
      <c r="J395" s="35">
        <v>-1300000</v>
      </c>
      <c r="K395" s="56" t="str">
        <f t="shared" si="8"/>
        <v>54401020000000000800</v>
      </c>
      <c r="L395" s="4" t="s">
        <v>101</v>
      </c>
    </row>
    <row r="396" spans="1:12" s="48" customFormat="1" ht="33.75">
      <c r="A396" s="93" t="s">
        <v>102</v>
      </c>
      <c r="B396" s="41" t="s">
        <v>12</v>
      </c>
      <c r="C396" s="42" t="s">
        <v>58</v>
      </c>
      <c r="D396" s="173" t="s">
        <v>103</v>
      </c>
      <c r="E396" s="174"/>
      <c r="F396" s="174"/>
      <c r="G396" s="175"/>
      <c r="H396" s="43">
        <v>2300000</v>
      </c>
      <c r="I396" s="44">
        <v>1000000</v>
      </c>
      <c r="J396" s="45">
        <f>IF(IF(H396="",0,H396)=0,0,(IF(H396&gt;0,IF(I396&gt;H396,0,H396-I396),IF(I396&gt;H396,H396-I396,0))))</f>
        <v>1300000</v>
      </c>
      <c r="K396" s="94" t="str">
        <f t="shared" si="8"/>
        <v>54401020000130000710</v>
      </c>
      <c r="L396" s="47" t="str">
        <f>C396 &amp; D396 &amp; G396</f>
        <v>54401020000130000710</v>
      </c>
    </row>
    <row r="397" spans="1:12" s="48" customFormat="1" ht="22.5">
      <c r="A397" s="93" t="s">
        <v>104</v>
      </c>
      <c r="B397" s="41" t="s">
        <v>12</v>
      </c>
      <c r="C397" s="42" t="s">
        <v>58</v>
      </c>
      <c r="D397" s="173" t="s">
        <v>105</v>
      </c>
      <c r="E397" s="174"/>
      <c r="F397" s="174"/>
      <c r="G397" s="175"/>
      <c r="H397" s="43">
        <v>-2300000</v>
      </c>
      <c r="I397" s="44">
        <v>-1000000</v>
      </c>
      <c r="J397" s="45">
        <f>IF(IF(H397="",0,H397)=0,0,(IF(H397&gt;0,IF(I397&gt;H397,0,H397-I397),IF(I397&gt;H397,H397-I397,0))))</f>
        <v>-1300000</v>
      </c>
      <c r="K397" s="94" t="str">
        <f t="shared" si="8"/>
        <v>54401020000130000810</v>
      </c>
      <c r="L397" s="47" t="str">
        <f>C397 &amp; D397 &amp; G397</f>
        <v>54401020000130000810</v>
      </c>
    </row>
    <row r="398" spans="1:12" ht="12.75" hidden="1" customHeight="1">
      <c r="A398" s="83"/>
      <c r="B398" s="95"/>
      <c r="C398" s="96"/>
      <c r="D398" s="96"/>
      <c r="E398" s="96"/>
      <c r="F398" s="96"/>
      <c r="G398" s="96"/>
      <c r="H398" s="97"/>
      <c r="I398" s="98"/>
      <c r="J398" s="99"/>
      <c r="K398" s="76"/>
    </row>
    <row r="399" spans="1:12" ht="12.75" customHeight="1">
      <c r="A399" s="83" t="s">
        <v>34</v>
      </c>
      <c r="B399" s="33" t="s">
        <v>13</v>
      </c>
      <c r="C399" s="124" t="s">
        <v>17</v>
      </c>
      <c r="D399" s="125"/>
      <c r="E399" s="125"/>
      <c r="F399" s="125"/>
      <c r="G399" s="126"/>
      <c r="H399" s="30">
        <v>0</v>
      </c>
      <c r="I399" s="30">
        <v>0</v>
      </c>
      <c r="J399" s="64">
        <v>0</v>
      </c>
    </row>
    <row r="400" spans="1:12" ht="12.75" customHeight="1">
      <c r="A400" s="84" t="s">
        <v>10</v>
      </c>
      <c r="B400" s="33"/>
      <c r="C400" s="124"/>
      <c r="D400" s="125"/>
      <c r="E400" s="125"/>
      <c r="F400" s="125"/>
      <c r="G400" s="126"/>
      <c r="H400" s="89"/>
      <c r="I400" s="90"/>
      <c r="J400" s="91"/>
    </row>
    <row r="401" spans="1:12" ht="12.75" hidden="1" customHeight="1">
      <c r="A401" s="100"/>
      <c r="B401" s="101" t="s">
        <v>13</v>
      </c>
      <c r="C401" s="102"/>
      <c r="D401" s="149"/>
      <c r="E401" s="150"/>
      <c r="F401" s="150"/>
      <c r="G401" s="151"/>
      <c r="H401" s="103"/>
      <c r="I401" s="104"/>
      <c r="J401" s="105"/>
      <c r="K401" s="106" t="str">
        <f>C401 &amp; D401 &amp; G401</f>
        <v/>
      </c>
      <c r="L401" s="107"/>
    </row>
    <row r="402" spans="1:12" s="48" customFormat="1">
      <c r="A402" s="108"/>
      <c r="B402" s="109" t="s">
        <v>13</v>
      </c>
      <c r="C402" s="110"/>
      <c r="D402" s="152"/>
      <c r="E402" s="152"/>
      <c r="F402" s="152"/>
      <c r="G402" s="153"/>
      <c r="H402" s="111"/>
      <c r="I402" s="112"/>
      <c r="J402" s="113">
        <f>IF(IF(H402="",0,H402)=0,0,(IF(H402&gt;0,IF(I402&gt;H402,0,H402-I402),IF(I402&gt;H402,H402-I402,0))))</f>
        <v>0</v>
      </c>
      <c r="K402" s="114" t="str">
        <f>C402 &amp; D402 &amp; G402</f>
        <v/>
      </c>
      <c r="L402" s="115" t="str">
        <f>C402 &amp; D402 &amp; G402</f>
        <v/>
      </c>
    </row>
    <row r="403" spans="1:12" ht="12.75" hidden="1" customHeight="1">
      <c r="A403" s="83"/>
      <c r="B403" s="37"/>
      <c r="C403" s="96"/>
      <c r="D403" s="96"/>
      <c r="E403" s="96"/>
      <c r="F403" s="96"/>
      <c r="G403" s="96"/>
      <c r="H403" s="97"/>
      <c r="I403" s="98"/>
      <c r="J403" s="99"/>
      <c r="K403" s="76"/>
    </row>
    <row r="404" spans="1:12" ht="12.75" customHeight="1">
      <c r="A404" s="83" t="s">
        <v>16</v>
      </c>
      <c r="B404" s="33" t="s">
        <v>9</v>
      </c>
      <c r="C404" s="124" t="s">
        <v>46</v>
      </c>
      <c r="D404" s="125"/>
      <c r="E404" s="125"/>
      <c r="F404" s="125"/>
      <c r="G404" s="126"/>
      <c r="H404" s="30">
        <v>876560.91</v>
      </c>
      <c r="I404" s="30">
        <v>-1285117.1399999999</v>
      </c>
      <c r="J404" s="116">
        <f>IF(IF(H404="",0,H404)=0,0,(IF(H404&gt;0,IF(I404&gt;H404,0,H404-I404),IF(I404&gt;H404,H404-I404,0))))</f>
        <v>2161678.0499999998</v>
      </c>
    </row>
    <row r="405" spans="1:12" ht="22.5">
      <c r="A405" s="83" t="s">
        <v>47</v>
      </c>
      <c r="B405" s="33" t="s">
        <v>9</v>
      </c>
      <c r="C405" s="124" t="s">
        <v>48</v>
      </c>
      <c r="D405" s="125"/>
      <c r="E405" s="125"/>
      <c r="F405" s="125"/>
      <c r="G405" s="126"/>
      <c r="H405" s="30">
        <v>876560.91</v>
      </c>
      <c r="I405" s="30">
        <v>-1285117.1399999999</v>
      </c>
      <c r="J405" s="116">
        <f>IF(IF(H405="",0,H405)=0,0,(IF(H405&gt;0,IF(I405&gt;H405,0,H405-I405),IF(I405&gt;H405,H405-I405,0))))</f>
        <v>2161678.0499999998</v>
      </c>
    </row>
    <row r="406" spans="1:12" ht="35.25" customHeight="1">
      <c r="A406" s="83" t="s">
        <v>50</v>
      </c>
      <c r="B406" s="33" t="s">
        <v>9</v>
      </c>
      <c r="C406" s="124" t="s">
        <v>49</v>
      </c>
      <c r="D406" s="125"/>
      <c r="E406" s="125"/>
      <c r="F406" s="125"/>
      <c r="G406" s="126"/>
      <c r="H406" s="30">
        <v>0</v>
      </c>
      <c r="I406" s="30">
        <v>0</v>
      </c>
      <c r="J406" s="116">
        <f>IF(IF(H406="",0,H406)=0,0,(IF(H406&gt;0,IF(I406&gt;H406,0,H406-I406),IF(I406&gt;H406,H406-I406,0))))</f>
        <v>0</v>
      </c>
    </row>
    <row r="407" spans="1:12">
      <c r="A407" s="83" t="s">
        <v>64</v>
      </c>
      <c r="B407" s="33" t="s">
        <v>14</v>
      </c>
      <c r="C407" s="92" t="s">
        <v>65</v>
      </c>
      <c r="D407" s="148" t="s">
        <v>66</v>
      </c>
      <c r="E407" s="125"/>
      <c r="F407" s="125"/>
      <c r="G407" s="126"/>
      <c r="H407" s="30">
        <v>-48742667.5</v>
      </c>
      <c r="I407" s="30">
        <v>-13462305.99</v>
      </c>
      <c r="J407" s="117" t="s">
        <v>51</v>
      </c>
      <c r="K407" s="4" t="str">
        <f t="shared" ref="K407:K416" si="9">C407 &amp; D407 &amp; G407</f>
        <v>10000000000000000000</v>
      </c>
      <c r="L407" s="4" t="s">
        <v>67</v>
      </c>
    </row>
    <row r="408" spans="1:12">
      <c r="A408" s="83" t="s">
        <v>80</v>
      </c>
      <c r="B408" s="33" t="s">
        <v>14</v>
      </c>
      <c r="C408" s="92" t="s">
        <v>65</v>
      </c>
      <c r="D408" s="148" t="s">
        <v>79</v>
      </c>
      <c r="E408" s="125"/>
      <c r="F408" s="125"/>
      <c r="G408" s="126"/>
      <c r="H408" s="30">
        <v>-48742667.5</v>
      </c>
      <c r="I408" s="30">
        <v>-13462305.99</v>
      </c>
      <c r="J408" s="117" t="s">
        <v>51</v>
      </c>
      <c r="K408" s="4" t="str">
        <f t="shared" si="9"/>
        <v>10001050000000000500</v>
      </c>
      <c r="L408" s="4" t="s">
        <v>81</v>
      </c>
    </row>
    <row r="409" spans="1:12">
      <c r="A409" s="83" t="s">
        <v>83</v>
      </c>
      <c r="B409" s="33" t="s">
        <v>14</v>
      </c>
      <c r="C409" s="92" t="s">
        <v>65</v>
      </c>
      <c r="D409" s="148" t="s">
        <v>82</v>
      </c>
      <c r="E409" s="125"/>
      <c r="F409" s="125"/>
      <c r="G409" s="126"/>
      <c r="H409" s="30">
        <v>-48742667.5</v>
      </c>
      <c r="I409" s="30">
        <v>-13462305.99</v>
      </c>
      <c r="J409" s="117" t="s">
        <v>51</v>
      </c>
      <c r="K409" s="4" t="str">
        <f t="shared" si="9"/>
        <v>10001050200000000500</v>
      </c>
      <c r="L409" s="4" t="s">
        <v>84</v>
      </c>
    </row>
    <row r="410" spans="1:12" ht="22.5">
      <c r="A410" s="83" t="s">
        <v>86</v>
      </c>
      <c r="B410" s="33" t="s">
        <v>14</v>
      </c>
      <c r="C410" s="92" t="s">
        <v>65</v>
      </c>
      <c r="D410" s="148" t="s">
        <v>85</v>
      </c>
      <c r="E410" s="125"/>
      <c r="F410" s="125"/>
      <c r="G410" s="126"/>
      <c r="H410" s="30">
        <v>-48742667.5</v>
      </c>
      <c r="I410" s="30">
        <v>-13462305.99</v>
      </c>
      <c r="J410" s="117" t="s">
        <v>51</v>
      </c>
      <c r="K410" s="4" t="str">
        <f t="shared" si="9"/>
        <v>10001050201000000510</v>
      </c>
      <c r="L410" s="4" t="s">
        <v>87</v>
      </c>
    </row>
    <row r="411" spans="1:12" ht="22.5">
      <c r="A411" s="83" t="s">
        <v>89</v>
      </c>
      <c r="B411" s="33" t="s">
        <v>14</v>
      </c>
      <c r="C411" s="118" t="s">
        <v>65</v>
      </c>
      <c r="D411" s="154" t="s">
        <v>88</v>
      </c>
      <c r="E411" s="154"/>
      <c r="F411" s="154"/>
      <c r="G411" s="155"/>
      <c r="H411" s="119">
        <v>-48742667.5</v>
      </c>
      <c r="I411" s="119">
        <v>-13462305.99</v>
      </c>
      <c r="J411" s="120" t="s">
        <v>17</v>
      </c>
      <c r="K411" s="4" t="str">
        <f t="shared" si="9"/>
        <v>10001050201130000510</v>
      </c>
      <c r="L411" s="3" t="str">
        <f>C411 &amp; D411 &amp; G411</f>
        <v>10001050201130000510</v>
      </c>
    </row>
    <row r="412" spans="1:12">
      <c r="A412" s="83" t="s">
        <v>64</v>
      </c>
      <c r="B412" s="33" t="s">
        <v>15</v>
      </c>
      <c r="C412" s="92" t="s">
        <v>65</v>
      </c>
      <c r="D412" s="148" t="s">
        <v>66</v>
      </c>
      <c r="E412" s="125"/>
      <c r="F412" s="125"/>
      <c r="G412" s="126"/>
      <c r="H412" s="30">
        <v>49619228.409999996</v>
      </c>
      <c r="I412" s="30">
        <v>12177188.85</v>
      </c>
      <c r="J412" s="117" t="s">
        <v>51</v>
      </c>
      <c r="K412" s="4" t="str">
        <f t="shared" si="9"/>
        <v>10000000000000000000</v>
      </c>
      <c r="L412" s="4" t="s">
        <v>67</v>
      </c>
    </row>
    <row r="413" spans="1:12">
      <c r="A413" s="83" t="s">
        <v>68</v>
      </c>
      <c r="B413" s="33" t="s">
        <v>15</v>
      </c>
      <c r="C413" s="92" t="s">
        <v>65</v>
      </c>
      <c r="D413" s="148" t="s">
        <v>69</v>
      </c>
      <c r="E413" s="125"/>
      <c r="F413" s="125"/>
      <c r="G413" s="126"/>
      <c r="H413" s="30">
        <v>49619228.409999996</v>
      </c>
      <c r="I413" s="30">
        <v>12177188.85</v>
      </c>
      <c r="J413" s="117" t="s">
        <v>51</v>
      </c>
      <c r="K413" s="4" t="str">
        <f t="shared" si="9"/>
        <v>10001050000000000600</v>
      </c>
      <c r="L413" s="4" t="s">
        <v>70</v>
      </c>
    </row>
    <row r="414" spans="1:12">
      <c r="A414" s="83" t="s">
        <v>71</v>
      </c>
      <c r="B414" s="33" t="s">
        <v>15</v>
      </c>
      <c r="C414" s="92" t="s">
        <v>65</v>
      </c>
      <c r="D414" s="148" t="s">
        <v>72</v>
      </c>
      <c r="E414" s="125"/>
      <c r="F414" s="125"/>
      <c r="G414" s="126"/>
      <c r="H414" s="30">
        <v>49619228.409999996</v>
      </c>
      <c r="I414" s="30">
        <v>12177188.85</v>
      </c>
      <c r="J414" s="117" t="s">
        <v>51</v>
      </c>
      <c r="K414" s="4" t="str">
        <f t="shared" si="9"/>
        <v>10001050200000000600</v>
      </c>
      <c r="L414" s="4" t="s">
        <v>73</v>
      </c>
    </row>
    <row r="415" spans="1:12" ht="22.5">
      <c r="A415" s="83" t="s">
        <v>74</v>
      </c>
      <c r="B415" s="33" t="s">
        <v>15</v>
      </c>
      <c r="C415" s="92" t="s">
        <v>65</v>
      </c>
      <c r="D415" s="148" t="s">
        <v>75</v>
      </c>
      <c r="E415" s="125"/>
      <c r="F415" s="125"/>
      <c r="G415" s="126"/>
      <c r="H415" s="30">
        <v>49619228.409999996</v>
      </c>
      <c r="I415" s="30">
        <v>12177188.85</v>
      </c>
      <c r="J415" s="117" t="s">
        <v>51</v>
      </c>
      <c r="K415" s="4" t="str">
        <f t="shared" si="9"/>
        <v>10001050201000000610</v>
      </c>
      <c r="L415" s="4" t="s">
        <v>76</v>
      </c>
    </row>
    <row r="416" spans="1:12" ht="22.5">
      <c r="A416" s="121" t="s">
        <v>77</v>
      </c>
      <c r="B416" s="33" t="s">
        <v>15</v>
      </c>
      <c r="C416" s="118" t="s">
        <v>65</v>
      </c>
      <c r="D416" s="154" t="s">
        <v>78</v>
      </c>
      <c r="E416" s="154"/>
      <c r="F416" s="154"/>
      <c r="G416" s="155"/>
      <c r="H416" s="122">
        <v>49619228.409999996</v>
      </c>
      <c r="I416" s="122">
        <v>12177188.85</v>
      </c>
      <c r="J416" s="123" t="s">
        <v>17</v>
      </c>
      <c r="K416" s="3" t="str">
        <f t="shared" si="9"/>
        <v>10001050201130000610</v>
      </c>
      <c r="L416" s="3" t="str">
        <f>C416 &amp; D416 &amp; G416</f>
        <v>10001050201130000610</v>
      </c>
    </row>
    <row r="417" spans="1:11">
      <c r="A417" s="75"/>
      <c r="B417" s="81"/>
      <c r="C417" s="2"/>
      <c r="D417" s="2"/>
      <c r="E417" s="2"/>
      <c r="F417" s="2"/>
      <c r="G417" s="2"/>
      <c r="H417" s="2"/>
      <c r="I417" s="2"/>
      <c r="J417" s="2"/>
      <c r="K417" s="2"/>
    </row>
    <row r="418" spans="1:11">
      <c r="A418" s="75"/>
      <c r="B418" s="81"/>
      <c r="C418" s="2"/>
      <c r="D418" s="2"/>
      <c r="E418" s="2"/>
      <c r="F418" s="2"/>
      <c r="G418" s="2"/>
      <c r="H418" s="2"/>
      <c r="I418" s="2"/>
      <c r="J418" s="2"/>
    </row>
  </sheetData>
  <mergeCells count="412">
    <mergeCell ref="D92:G92"/>
    <mergeCell ref="D93:G93"/>
    <mergeCell ref="D87:G87"/>
    <mergeCell ref="D88:G88"/>
    <mergeCell ref="D89:G89"/>
    <mergeCell ref="D90:G90"/>
    <mergeCell ref="D91:G91"/>
    <mergeCell ref="D82:G82"/>
    <mergeCell ref="D83:G83"/>
    <mergeCell ref="D84:G84"/>
    <mergeCell ref="D85:G85"/>
    <mergeCell ref="D86:G86"/>
    <mergeCell ref="D77:G77"/>
    <mergeCell ref="D78:G78"/>
    <mergeCell ref="D79:G79"/>
    <mergeCell ref="D80:G80"/>
    <mergeCell ref="D81:G81"/>
    <mergeCell ref="D72:G72"/>
    <mergeCell ref="D73:G73"/>
    <mergeCell ref="D74:G74"/>
    <mergeCell ref="D75:G75"/>
    <mergeCell ref="D76:G76"/>
    <mergeCell ref="D67:G67"/>
    <mergeCell ref="D68:G68"/>
    <mergeCell ref="D69:G69"/>
    <mergeCell ref="D70:G70"/>
    <mergeCell ref="D71:G71"/>
    <mergeCell ref="D62:G62"/>
    <mergeCell ref="D63:G63"/>
    <mergeCell ref="D64:G64"/>
    <mergeCell ref="D65:G65"/>
    <mergeCell ref="D66:G66"/>
    <mergeCell ref="D57:G57"/>
    <mergeCell ref="D58:G58"/>
    <mergeCell ref="D59:G59"/>
    <mergeCell ref="D60:G60"/>
    <mergeCell ref="D61:G61"/>
    <mergeCell ref="D52:G52"/>
    <mergeCell ref="D53:G53"/>
    <mergeCell ref="D54:G54"/>
    <mergeCell ref="D55:G55"/>
    <mergeCell ref="D56:G56"/>
    <mergeCell ref="D47:G47"/>
    <mergeCell ref="D48:G48"/>
    <mergeCell ref="D49:G49"/>
    <mergeCell ref="D50:G50"/>
    <mergeCell ref="D51:G51"/>
    <mergeCell ref="D42:G42"/>
    <mergeCell ref="D43:G43"/>
    <mergeCell ref="D44:G44"/>
    <mergeCell ref="D45:G45"/>
    <mergeCell ref="D46:G46"/>
    <mergeCell ref="D37:G37"/>
    <mergeCell ref="D38:G38"/>
    <mergeCell ref="D39:G39"/>
    <mergeCell ref="D40:G40"/>
    <mergeCell ref="D41:G41"/>
    <mergeCell ref="D32:G32"/>
    <mergeCell ref="D33:G33"/>
    <mergeCell ref="D34:G34"/>
    <mergeCell ref="D35:G35"/>
    <mergeCell ref="D36:G36"/>
    <mergeCell ref="E377:F377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E372:F372"/>
    <mergeCell ref="E373:F373"/>
    <mergeCell ref="E374:F374"/>
    <mergeCell ref="E375:F375"/>
    <mergeCell ref="E376:F376"/>
    <mergeCell ref="E367:F367"/>
    <mergeCell ref="E368:F368"/>
    <mergeCell ref="E369:F369"/>
    <mergeCell ref="E370:F370"/>
    <mergeCell ref="E371:F371"/>
    <mergeCell ref="E362:F362"/>
    <mergeCell ref="E363:F363"/>
    <mergeCell ref="E364:F364"/>
    <mergeCell ref="E365:F365"/>
    <mergeCell ref="E366:F366"/>
    <mergeCell ref="E357:F357"/>
    <mergeCell ref="E358:F358"/>
    <mergeCell ref="E359:F359"/>
    <mergeCell ref="E360:F360"/>
    <mergeCell ref="E361:F361"/>
    <mergeCell ref="E352:F352"/>
    <mergeCell ref="E353:F353"/>
    <mergeCell ref="E354:F354"/>
    <mergeCell ref="E355:F355"/>
    <mergeCell ref="E356:F356"/>
    <mergeCell ref="E347:F347"/>
    <mergeCell ref="E348:F348"/>
    <mergeCell ref="E349:F349"/>
    <mergeCell ref="E350:F350"/>
    <mergeCell ref="E351:F351"/>
    <mergeCell ref="E342:F342"/>
    <mergeCell ref="E343:F343"/>
    <mergeCell ref="E344:F344"/>
    <mergeCell ref="E345:F345"/>
    <mergeCell ref="E346:F346"/>
    <mergeCell ref="E337:F337"/>
    <mergeCell ref="E338:F338"/>
    <mergeCell ref="E339:F339"/>
    <mergeCell ref="E340:F340"/>
    <mergeCell ref="E341:F341"/>
    <mergeCell ref="E332:F332"/>
    <mergeCell ref="E333:F333"/>
    <mergeCell ref="E334:F334"/>
    <mergeCell ref="E335:F335"/>
    <mergeCell ref="E336:F336"/>
    <mergeCell ref="E327:F327"/>
    <mergeCell ref="E328:F328"/>
    <mergeCell ref="E329:F329"/>
    <mergeCell ref="E330:F330"/>
    <mergeCell ref="E331:F331"/>
    <mergeCell ref="E322:F322"/>
    <mergeCell ref="E323:F323"/>
    <mergeCell ref="E324:F324"/>
    <mergeCell ref="E325:F325"/>
    <mergeCell ref="E326:F326"/>
    <mergeCell ref="E317:F317"/>
    <mergeCell ref="E318:F318"/>
    <mergeCell ref="E319:F319"/>
    <mergeCell ref="E320:F320"/>
    <mergeCell ref="E321:F321"/>
    <mergeCell ref="E312:F312"/>
    <mergeCell ref="E313:F313"/>
    <mergeCell ref="E314:F314"/>
    <mergeCell ref="E315:F315"/>
    <mergeCell ref="E316:F316"/>
    <mergeCell ref="E307:F307"/>
    <mergeCell ref="E308:F308"/>
    <mergeCell ref="E309:F309"/>
    <mergeCell ref="E310:F310"/>
    <mergeCell ref="E311:F311"/>
    <mergeCell ref="E302:F302"/>
    <mergeCell ref="E303:F303"/>
    <mergeCell ref="E304:F304"/>
    <mergeCell ref="E305:F305"/>
    <mergeCell ref="E306:F306"/>
    <mergeCell ref="E297:F297"/>
    <mergeCell ref="E298:F298"/>
    <mergeCell ref="E299:F299"/>
    <mergeCell ref="E300:F300"/>
    <mergeCell ref="E301:F301"/>
    <mergeCell ref="E292:F292"/>
    <mergeCell ref="E293:F293"/>
    <mergeCell ref="E294:F294"/>
    <mergeCell ref="E295:F295"/>
    <mergeCell ref="E296:F296"/>
    <mergeCell ref="E287:F287"/>
    <mergeCell ref="E288:F288"/>
    <mergeCell ref="E289:F289"/>
    <mergeCell ref="E290:F290"/>
    <mergeCell ref="E291:F291"/>
    <mergeCell ref="E282:F282"/>
    <mergeCell ref="E283:F283"/>
    <mergeCell ref="E284:F284"/>
    <mergeCell ref="E285:F285"/>
    <mergeCell ref="E286:F286"/>
    <mergeCell ref="E277:F277"/>
    <mergeCell ref="E278:F278"/>
    <mergeCell ref="E279:F279"/>
    <mergeCell ref="E280:F280"/>
    <mergeCell ref="E281:F281"/>
    <mergeCell ref="E272:F272"/>
    <mergeCell ref="E273:F273"/>
    <mergeCell ref="E274:F274"/>
    <mergeCell ref="E275:F275"/>
    <mergeCell ref="E276:F276"/>
    <mergeCell ref="E267:F267"/>
    <mergeCell ref="E268:F268"/>
    <mergeCell ref="E269:F269"/>
    <mergeCell ref="E270:F270"/>
    <mergeCell ref="E271:F271"/>
    <mergeCell ref="E262:F262"/>
    <mergeCell ref="E263:F263"/>
    <mergeCell ref="E264:F264"/>
    <mergeCell ref="E265:F265"/>
    <mergeCell ref="E266:F266"/>
    <mergeCell ref="E257:F257"/>
    <mergeCell ref="E258:F258"/>
    <mergeCell ref="E259:F259"/>
    <mergeCell ref="E260:F260"/>
    <mergeCell ref="E261:F261"/>
    <mergeCell ref="E252:F252"/>
    <mergeCell ref="E253:F253"/>
    <mergeCell ref="E254:F254"/>
    <mergeCell ref="E255:F255"/>
    <mergeCell ref="E256:F256"/>
    <mergeCell ref="E247:F247"/>
    <mergeCell ref="E248:F248"/>
    <mergeCell ref="E249:F249"/>
    <mergeCell ref="E250:F250"/>
    <mergeCell ref="E251:F251"/>
    <mergeCell ref="E242:F242"/>
    <mergeCell ref="E243:F243"/>
    <mergeCell ref="E244:F244"/>
    <mergeCell ref="E245:F245"/>
    <mergeCell ref="E246:F246"/>
    <mergeCell ref="E237:F237"/>
    <mergeCell ref="E238:F238"/>
    <mergeCell ref="E239:F239"/>
    <mergeCell ref="E240:F240"/>
    <mergeCell ref="E241:F241"/>
    <mergeCell ref="E232:F232"/>
    <mergeCell ref="E233:F233"/>
    <mergeCell ref="E234:F234"/>
    <mergeCell ref="E235:F235"/>
    <mergeCell ref="E236:F236"/>
    <mergeCell ref="E227:F227"/>
    <mergeCell ref="E228:F228"/>
    <mergeCell ref="E229:F229"/>
    <mergeCell ref="E230:F230"/>
    <mergeCell ref="E231:F231"/>
    <mergeCell ref="E222:F222"/>
    <mergeCell ref="E223:F223"/>
    <mergeCell ref="E224:F224"/>
    <mergeCell ref="E225:F225"/>
    <mergeCell ref="E226:F226"/>
    <mergeCell ref="E217:F217"/>
    <mergeCell ref="E218:F218"/>
    <mergeCell ref="E219:F219"/>
    <mergeCell ref="E220:F220"/>
    <mergeCell ref="E221:F221"/>
    <mergeCell ref="E212:F212"/>
    <mergeCell ref="E213:F213"/>
    <mergeCell ref="E214:F214"/>
    <mergeCell ref="E215:F215"/>
    <mergeCell ref="E216:F216"/>
    <mergeCell ref="E207:F207"/>
    <mergeCell ref="E208:F208"/>
    <mergeCell ref="E209:F209"/>
    <mergeCell ref="E210:F210"/>
    <mergeCell ref="E211:F211"/>
    <mergeCell ref="E202:F202"/>
    <mergeCell ref="E203:F203"/>
    <mergeCell ref="E204:F204"/>
    <mergeCell ref="E205:F205"/>
    <mergeCell ref="E206:F206"/>
    <mergeCell ref="E197:F197"/>
    <mergeCell ref="E198:F198"/>
    <mergeCell ref="E199:F199"/>
    <mergeCell ref="E200:F200"/>
    <mergeCell ref="E201:F201"/>
    <mergeCell ref="E192:F192"/>
    <mergeCell ref="E193:F193"/>
    <mergeCell ref="E194:F194"/>
    <mergeCell ref="E195:F195"/>
    <mergeCell ref="E196:F196"/>
    <mergeCell ref="E187:F187"/>
    <mergeCell ref="E188:F188"/>
    <mergeCell ref="E189:F189"/>
    <mergeCell ref="E190:F190"/>
    <mergeCell ref="E191:F191"/>
    <mergeCell ref="E182:F182"/>
    <mergeCell ref="E183:F183"/>
    <mergeCell ref="E184:F184"/>
    <mergeCell ref="E185:F185"/>
    <mergeCell ref="E186:F186"/>
    <mergeCell ref="E177:F177"/>
    <mergeCell ref="E178:F178"/>
    <mergeCell ref="E179:F179"/>
    <mergeCell ref="E180:F180"/>
    <mergeCell ref="E181:F181"/>
    <mergeCell ref="E172:F172"/>
    <mergeCell ref="E173:F173"/>
    <mergeCell ref="E174:F174"/>
    <mergeCell ref="E175:F175"/>
    <mergeCell ref="E176:F176"/>
    <mergeCell ref="E167:F167"/>
    <mergeCell ref="E168:F168"/>
    <mergeCell ref="E169:F169"/>
    <mergeCell ref="E170:F170"/>
    <mergeCell ref="E171:F171"/>
    <mergeCell ref="E163:F163"/>
    <mergeCell ref="E164:F164"/>
    <mergeCell ref="E165:F165"/>
    <mergeCell ref="E166:F166"/>
    <mergeCell ref="E157:F157"/>
    <mergeCell ref="E158:F158"/>
    <mergeCell ref="E159:F159"/>
    <mergeCell ref="E160:F160"/>
    <mergeCell ref="E161:F161"/>
    <mergeCell ref="E154:F154"/>
    <mergeCell ref="E155:F155"/>
    <mergeCell ref="E156:F156"/>
    <mergeCell ref="E147:F147"/>
    <mergeCell ref="E148:F148"/>
    <mergeCell ref="E149:F149"/>
    <mergeCell ref="E150:F150"/>
    <mergeCell ref="E151:F151"/>
    <mergeCell ref="E162:F162"/>
    <mergeCell ref="E145:F145"/>
    <mergeCell ref="E146:F146"/>
    <mergeCell ref="E137:F137"/>
    <mergeCell ref="E138:F138"/>
    <mergeCell ref="E139:F139"/>
    <mergeCell ref="E140:F140"/>
    <mergeCell ref="E141:F141"/>
    <mergeCell ref="E152:F152"/>
    <mergeCell ref="E153:F153"/>
    <mergeCell ref="E136:F136"/>
    <mergeCell ref="E127:F127"/>
    <mergeCell ref="E128:F128"/>
    <mergeCell ref="E129:F129"/>
    <mergeCell ref="E130:F130"/>
    <mergeCell ref="E131:F131"/>
    <mergeCell ref="E142:F142"/>
    <mergeCell ref="E143:F143"/>
    <mergeCell ref="E144:F144"/>
    <mergeCell ref="E117:F117"/>
    <mergeCell ref="E118:F118"/>
    <mergeCell ref="E119:F119"/>
    <mergeCell ref="E120:F120"/>
    <mergeCell ref="E121:F121"/>
    <mergeCell ref="E132:F132"/>
    <mergeCell ref="E133:F133"/>
    <mergeCell ref="E134:F134"/>
    <mergeCell ref="E135:F135"/>
    <mergeCell ref="C15:G15"/>
    <mergeCell ref="C16:G16"/>
    <mergeCell ref="C101:G101"/>
    <mergeCell ref="A382:J382"/>
    <mergeCell ref="C103:G103"/>
    <mergeCell ref="H98:H100"/>
    <mergeCell ref="C390:G390"/>
    <mergeCell ref="D412:G412"/>
    <mergeCell ref="D413:G413"/>
    <mergeCell ref="D409:G409"/>
    <mergeCell ref="D410:G410"/>
    <mergeCell ref="D411:G411"/>
    <mergeCell ref="D392:G392"/>
    <mergeCell ref="D393:G393"/>
    <mergeCell ref="D394:G394"/>
    <mergeCell ref="D395:G395"/>
    <mergeCell ref="D396:G396"/>
    <mergeCell ref="D397:G397"/>
    <mergeCell ref="E112:F112"/>
    <mergeCell ref="E113:F113"/>
    <mergeCell ref="E114:F114"/>
    <mergeCell ref="E115:F115"/>
    <mergeCell ref="E116:F116"/>
    <mergeCell ref="E107:F107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B98:B100"/>
    <mergeCell ref="A96:J96"/>
    <mergeCell ref="J98:J100"/>
    <mergeCell ref="I98:I100"/>
    <mergeCell ref="A98:A100"/>
    <mergeCell ref="C102:G102"/>
    <mergeCell ref="C98:G100"/>
    <mergeCell ref="E106:F106"/>
    <mergeCell ref="I384:I386"/>
    <mergeCell ref="C380:G380"/>
    <mergeCell ref="E104:F104"/>
    <mergeCell ref="E105:F105"/>
    <mergeCell ref="A384:A386"/>
    <mergeCell ref="B384:B386"/>
    <mergeCell ref="J384:J386"/>
    <mergeCell ref="E108:F108"/>
    <mergeCell ref="E109:F109"/>
    <mergeCell ref="E110:F110"/>
    <mergeCell ref="E111:F111"/>
    <mergeCell ref="E122:F122"/>
    <mergeCell ref="E123:F123"/>
    <mergeCell ref="E124:F124"/>
    <mergeCell ref="E125:F125"/>
    <mergeCell ref="E126:F126"/>
    <mergeCell ref="C391:G391"/>
    <mergeCell ref="C399:G399"/>
    <mergeCell ref="C400:G400"/>
    <mergeCell ref="C404:G404"/>
    <mergeCell ref="C406:G406"/>
    <mergeCell ref="H384:H386"/>
    <mergeCell ref="C384:G386"/>
    <mergeCell ref="C387:G387"/>
    <mergeCell ref="C388:G388"/>
    <mergeCell ref="C389:G389"/>
    <mergeCell ref="C405:G405"/>
    <mergeCell ref="D407:G407"/>
    <mergeCell ref="D408:G408"/>
    <mergeCell ref="D401:G401"/>
    <mergeCell ref="D402:G402"/>
    <mergeCell ref="D414:G414"/>
    <mergeCell ref="D415:G415"/>
    <mergeCell ref="D416:G416"/>
  </mergeCells>
  <phoneticPr fontId="0" type="noConversion"/>
  <pageMargins left="0.39370078740157483" right="0.39370078740157483" top="0.98425196850393704" bottom="0.39370078740157483" header="0" footer="0"/>
  <pageSetup paperSize="9" scale="74" orientation="portrait" r:id="rId1"/>
  <headerFooter alignWithMargins="0"/>
  <rowBreaks count="2" manualBreakCount="2">
    <brk id="94" max="16383" man="1"/>
    <brk id="3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UserFin6</cp:lastModifiedBy>
  <cp:lastPrinted>2019-07-05T08:08:12Z</cp:lastPrinted>
  <dcterms:created xsi:type="dcterms:W3CDTF">2009-02-13T09:10:05Z</dcterms:created>
  <dcterms:modified xsi:type="dcterms:W3CDTF">2019-07-11T05:43:33Z</dcterms:modified>
</cp:coreProperties>
</file>